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6.xml.rels" ContentType="application/vnd.openxmlformats-package.relationships+xml"/>
  <Override PartName="/xl/worksheets/_rels/sheet5.xml.rels" ContentType="application/vnd.openxmlformats-package.relationships+xml"/>
  <Override PartName="/xl/worksheets/_rels/sheet4.xml.rels" ContentType="application/vnd.openxmlformats-package.relationships+xml"/>
  <Override PartName="/xl/worksheets/_rels/sheet2.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xl/tables/table2.xml" ContentType="application/vnd.openxmlformats-officedocument.spreadsheetml.table+xml"/>
  <Override PartName="/xl/tables/table1.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ad Me" sheetId="1" state="visible" r:id="rId3"/>
    <sheet name="Corpus_249" sheetId="2" state="visible" r:id="rId4"/>
    <sheet name="Findings" sheetId="3" state="visible" r:id="rId5"/>
    <sheet name="Claim_Ledger" sheetId="4" state="visible" r:id="rId6"/>
    <sheet name="Full_Text_Pilot" sheetId="5" state="visible" r:id="rId7"/>
    <sheet name="Source_Index" sheetId="6" state="visible" r:id="rId8"/>
    <sheet name="Summary" sheetId="7" state="visible" r:id="rId9"/>
  </sheets>
  <calcPr iterateCount="100" refMode="A1" iterate="false" iterateDelta="0.001"/>
  <extLst>
    <ext xmlns:loext="http://schemas.libreoffice.org/" uri="{7626C862-2A13-11E5-B345-FEFF819CDC9F}">
      <loext:extCalcPr stringRefSyntax="ExcelA1"/>
    </ext>
  </extLst>
</workbook>
</file>

<file path=xl/sharedStrings.xml><?xml version="1.0" encoding="utf-8"?>
<sst xmlns="http://schemas.openxmlformats.org/spreadsheetml/2006/main" count="3177" uniqueCount="876">
  <si>
    <t xml:space="preserve">Jason Arday Historical 249 + Current 229 Pre-Death Audit</t>
  </si>
  <si>
    <t xml:space="preserve">Scope</t>
  </si>
  <si>
    <t xml:space="preserve">Preserves NewsCord's former 249-row census requested for this project. NewsCord has since corrected its clean pre-death denominator to 229. The former 249 included 19 written articles published after Arday was found plus one video-only page. This workbook therefore preserves all 249 rows but marks the 229 pre-death items separately.</t>
  </si>
  <si>
    <t xml:space="preserve">What is complete</t>
  </si>
  <si>
    <t xml:space="preserve">All 249 historical rows are retained. The 229 items not marked 'after he was found' form the current clean pre-death subset. Headline-level first-pass coding is complete. A source-verified full-text pilot is included for high-information articles.</t>
  </si>
  <si>
    <t xml:space="preserve">What is not complete</t>
  </si>
  <si>
    <t xml:space="preserve">This workbook does not pretend every paywalled or later-amended article body has been exhaustively coded. Rows marked 'Headline coded; body not audited' require archived full text before claim-occurrence statistics can be published.</t>
  </si>
  <si>
    <t xml:space="preserve">Unit of analysis</t>
  </si>
  <si>
    <t xml:space="preserve">Atomic proposition. 'Arday said X', 'institution Y could not verify X', 'X is false', and 'Arday fabricated X' are separate claims.</t>
  </si>
  <si>
    <t xml:space="preserve">Assertion strength 0</t>
  </si>
  <si>
    <t xml:space="preserve">Question or possibility.</t>
  </si>
  <si>
    <t xml:space="preserve">Assertion strength 1</t>
  </si>
  <si>
    <t xml:space="preserve">Clearly attributed allegation, statement or denial.</t>
  </si>
  <si>
    <t xml:space="preserve">Assertion strength 2</t>
  </si>
  <si>
    <t xml:space="preserve">Reporter-supported inference.</t>
  </si>
  <si>
    <t xml:space="preserve">Assertion strength 3</t>
  </si>
  <si>
    <t xml:space="preserve">Proposition stated as fact.</t>
  </si>
  <si>
    <t xml:space="preserve">Assertion strength 4</t>
  </si>
  <si>
    <t xml:space="preserve">Global character judgment or categorical label built from multiple propositions.</t>
  </si>
  <si>
    <t xml:space="preserve">Evidence strength 0</t>
  </si>
  <si>
    <t xml:space="preserve">No independently available support or contradicted proposition.</t>
  </si>
  <si>
    <t xml:space="preserve">Evidence strength 1</t>
  </si>
  <si>
    <t xml:space="preserve">Some support, single-source evidence, or serious non-verification.</t>
  </si>
  <si>
    <t xml:space="preserve">Evidence strength 2</t>
  </si>
  <si>
    <t xml:space="preserve">Substantial evidence but genuinely unresolved.</t>
  </si>
  <si>
    <t xml:space="preserve">Evidence strength 3</t>
  </si>
  <si>
    <t xml:space="preserve">Strong independent corroboration.</t>
  </si>
  <si>
    <t xml:space="preserve">Evidence strength 4</t>
  </si>
  <si>
    <t xml:space="preserve">Documentary, official, admitted or directly checkable narrow fact.</t>
  </si>
  <si>
    <t xml:space="preserve">Calibration gap</t>
  </si>
  <si>
    <t xml:space="preserve">Assertion strength minus evidence strength. Positive values flag potential overstatement. Negative values usually mean cautious attribution of strong evidence.</t>
  </si>
  <si>
    <t xml:space="preserve">Core rule</t>
  </si>
  <si>
    <t xml:space="preserve">Judge a claim against evidence reasonably available on its publication date, not against later discoveries.</t>
  </si>
  <si>
    <t xml:space="preserve">Corpus source</t>
  </si>
  <si>
    <t xml:space="preserve">https://newscord.org/editorials/jason-arday-pile-on</t>
  </si>
  <si>
    <t xml:space="preserve">ID</t>
  </si>
  <si>
    <t xml:space="preserve">Date</t>
  </si>
  <si>
    <t xml:space="preserve">Outlet</t>
  </si>
  <si>
    <t xml:space="preserve">Byline</t>
  </si>
  <si>
    <t xml:space="preserve">Headline</t>
  </si>
  <si>
    <t xml:space="preserve">NewsCord_Window</t>
  </si>
  <si>
    <t xml:space="preserve">Headline_Topic_FirstPass</t>
  </si>
  <si>
    <t xml:space="preserve">Headline_Mode_FirstPass</t>
  </si>
  <si>
    <t xml:space="preserve">Loaded_Label_Flag</t>
  </si>
  <si>
    <t xml:space="preserve">Audit_Status</t>
  </si>
  <si>
    <t xml:space="preserve">Corpus_Source</t>
  </si>
  <si>
    <t xml:space="preserve">Current_PreDeath_229_Flag</t>
  </si>
  <si>
    <t xml:space="preserve">The Times / Sunday Times</t>
  </si>
  <si>
    <t xml:space="preserve">Tom Ball, Fiona Hamilton</t>
  </si>
  <si>
    <t xml:space="preserve">Cambridge University pioneer Jason Arday in plagiarism row</t>
  </si>
  <si>
    <t xml:space="preserve">before</t>
  </si>
  <si>
    <t xml:space="preserve">Academic integrity</t>
  </si>
  <si>
    <t xml:space="preserve">Opinion/general assertion</t>
  </si>
  <si>
    <t xml:space="preserve">No</t>
  </si>
  <si>
    <t xml:space="preserve">Headline coded; body not audited</t>
  </si>
  <si>
    <t xml:space="preserve">Yes</t>
  </si>
  <si>
    <t xml:space="preserve">The Telegraph</t>
  </si>
  <si>
    <t xml:space="preserve">Gordon Rayner</t>
  </si>
  <si>
    <t xml:space="preserve">Cambridge's diversity poster boy in plagiarism row</t>
  </si>
  <si>
    <t xml:space="preserve">Categorical/characterizing</t>
  </si>
  <si>
    <t xml:space="preserve">Daily Mail / MailOnline</t>
  </si>
  <si>
    <t xml:space="preserve">Richard Kay</t>
  </si>
  <si>
    <t xml:space="preserve">Plagiarism or jealousy? Youngest black professor in Cambridge history set to publish extraordinary life story - including how he couldn't speak, read or write during childhood - as he's now accused of copying others' work</t>
  </si>
  <si>
    <t xml:space="preserve">Question/qualified</t>
  </si>
  <si>
    <t xml:space="preserve">GB News</t>
  </si>
  <si>
    <t xml:space="preserve">Fintan Starkey</t>
  </si>
  <si>
    <t xml:space="preserve">Cambridge University: Youngest black professor ever appointed accused of plagiarising other academics' works</t>
  </si>
  <si>
    <t xml:space="preserve">Attributed claim/allegation</t>
  </si>
  <si>
    <t xml:space="preserve">Cambridge diversity poster boy 'must face plagiarism inquiry'</t>
  </si>
  <si>
    <t xml:space="preserve">Cambridge's diversity poster boy faces questions over 'miracle' 600-mile run</t>
  </si>
  <si>
    <t xml:space="preserve">Athletics</t>
  </si>
  <si>
    <t xml:space="preserve">Fiona Hamilton, Emma Yeomans</t>
  </si>
  <si>
    <t xml:space="preserve">Cambridge University professor faces scrutiny over fundraising claims</t>
  </si>
  <si>
    <t xml:space="preserve">Fundraising/charity</t>
  </si>
  <si>
    <t xml:space="preserve">The Spectator</t>
  </si>
  <si>
    <t xml:space="preserve">Andrew Tettenborn</t>
  </si>
  <si>
    <t xml:space="preserve">Cambridge is coming out very badly from the Jason Arday affair</t>
  </si>
  <si>
    <t xml:space="preserve">Institutional process/governance</t>
  </si>
  <si>
    <t xml:space="preserve">Fiona Hamilton and Emma Yeomans</t>
  </si>
  <si>
    <t xml:space="preserve">Jason Arday: I am not a liar, says star academic accused of plagiarism</t>
  </si>
  <si>
    <t xml:space="preserve">Giles Coren</t>
  </si>
  <si>
    <t xml:space="preserve">We all fib — just stop before you reach the top</t>
  </si>
  <si>
    <t xml:space="preserve">Commentary/other</t>
  </si>
  <si>
    <t xml:space="preserve">Cambridge bosses face staff revolt over diversity poster boy row</t>
  </si>
  <si>
    <t xml:space="preserve">DEI/race/culture war</t>
  </si>
  <si>
    <t xml:space="preserve">Guy Adams</t>
  </si>
  <si>
    <t xml:space="preserve">Fresh questions over sporting and charitable achievements of Cambridge's youngest ever black professor amid plagiarism row</t>
  </si>
  <si>
    <t xml:space="preserve">Toby Young</t>
  </si>
  <si>
    <t xml:space="preserve">Professor Arday is the gift that keeps on giving</t>
  </si>
  <si>
    <t xml:space="preserve">Albert Tait</t>
  </si>
  <si>
    <t xml:space="preserve">Cambridge diversity poster boy faces questions over pig's head claims</t>
  </si>
  <si>
    <t xml:space="preserve">Threats/harassment</t>
  </si>
  <si>
    <t xml:space="preserve">The Independent</t>
  </si>
  <si>
    <t xml:space="preserve">Daniella Maison</t>
  </si>
  <si>
    <t xml:space="preserve">The Cambridge plagiarism row proves Black academics are held to higher standards</t>
  </si>
  <si>
    <t xml:space="preserve">The Guardian</t>
  </si>
  <si>
    <t xml:space="preserve">Lanre Bakare</t>
  </si>
  <si>
    <t xml:space="preserve">Playbooks, plagiarism and a pig's head: new claims surrounding a star Cambridge professor</t>
  </si>
  <si>
    <t xml:space="preserve">Source-verified pilot</t>
  </si>
  <si>
    <t xml:space="preserve">BBC News</t>
  </si>
  <si>
    <t xml:space="preserve">Vicky Wong</t>
  </si>
  <si>
    <t xml:space="preserve">Cambridge professor at centre of plagiarism row defends his work</t>
  </si>
  <si>
    <t xml:space="preserve">Crystal Jones</t>
  </si>
  <si>
    <t xml:space="preserve">'Plagiarist' professor Jason Arday faces scrutiny over pig's head claim</t>
  </si>
  <si>
    <t xml:space="preserve">Gareth Corfield</t>
  </si>
  <si>
    <t xml:space="preserve">Cambridge professor made impossible claim he was on Seven Up</t>
  </si>
  <si>
    <t xml:space="preserve">Publishing/public biography</t>
  </si>
  <si>
    <t xml:space="preserve">Fiona Parker, Gordon Rayner and Gareth Corfield</t>
  </si>
  <si>
    <t xml:space="preserve">Chairman of scandal-hit think tank helped appoint Cambridge diversity poster boy</t>
  </si>
  <si>
    <t xml:space="preserve">Elizabeth Haigh</t>
  </si>
  <si>
    <t xml:space="preserve">Cambridge's youngest black professor says pig's head was sent to parents' home but police deny claim</t>
  </si>
  <si>
    <t xml:space="preserve">Police/legal/media process</t>
  </si>
  <si>
    <t xml:space="preserve">Emma Yeomans</t>
  </si>
  <si>
    <t xml:space="preserve">Cambridge academic loses backing over plagiarism claims</t>
  </si>
  <si>
    <t xml:space="preserve">Charity casts doubts on volunteering record of Cambridge professor</t>
  </si>
  <si>
    <t xml:space="preserve">Celia Walden</t>
  </si>
  <si>
    <t xml:space="preserve">In my Cambridge days, Jason Arday's 'truths' wouldn't have lasted five minutes</t>
  </si>
  <si>
    <t xml:space="preserve">Jack Hardy</t>
  </si>
  <si>
    <t xml:space="preserve">Plagiarism row professor 'said he was on Seven Up'... which was broadcast decades before he was born</t>
  </si>
  <si>
    <t xml:space="preserve">President of Cambridge college quietly withdraws name from open letter in support of plagiarism row professor</t>
  </si>
  <si>
    <t xml:space="preserve">Times Higher Education</t>
  </si>
  <si>
    <t xml:space="preserve">Chris Havergal</t>
  </si>
  <si>
    <t xml:space="preserve">Editor's note: the Jason Arday case and Times Higher Education</t>
  </si>
  <si>
    <t xml:space="preserve">Damian Whitworth</t>
  </si>
  <si>
    <t xml:space="preserve">Jason Arday: a Cambridge professor's brutal unravelling</t>
  </si>
  <si>
    <t xml:space="preserve">Emma Yeomans, Marc Horne, Charlotte Alt, Lowri Lewis</t>
  </si>
  <si>
    <t xml:space="preserve">Jason Arday: Police investigated journalist who questioned professor</t>
  </si>
  <si>
    <t xml:space="preserve">Police investigated journalist who tried to expose Cambridge professor</t>
  </si>
  <si>
    <t xml:space="preserve">Allison Pearson</t>
  </si>
  <si>
    <t xml:space="preserve">The Cambridge fantasist is proof that stupid intellectuals are poisoning Britain</t>
  </si>
  <si>
    <t xml:space="preserve">Harry Howard</t>
  </si>
  <si>
    <t xml:space="preserve">I couldn't have finished a PhD two weeks after my brain surgery. But I'm not Jason Arday</t>
  </si>
  <si>
    <t xml:space="preserve">Now THREE universities dispute claims Cambridge plagiarism row professor holds academic positions with them - as charity casts doubt on volunteering record</t>
  </si>
  <si>
    <t xml:space="preserve">Gareth Roberts</t>
  </si>
  <si>
    <t xml:space="preserve">Why progressives were desperate to believe Jason Arday</t>
  </si>
  <si>
    <t xml:space="preserve">Jason Arday, Cambridge professor accused of plagiarism, resigns</t>
  </si>
  <si>
    <t xml:space="preserve">final 9 days</t>
  </si>
  <si>
    <t xml:space="preserve">Jason Arday: Times analysis finds 'impossible' data in his work</t>
  </si>
  <si>
    <t xml:space="preserve">Roger Mosey</t>
  </si>
  <si>
    <t xml:space="preserve">The Jason Arday affair is an own goal for Cambridge</t>
  </si>
  <si>
    <t xml:space="preserve">Editorial</t>
  </si>
  <si>
    <t xml:space="preserve">Jason Arday affair leaves questions for Cambridge to answer</t>
  </si>
  <si>
    <t xml:space="preserve">Marc Horne</t>
  </si>
  <si>
    <t xml:space="preserve">Glasgow University asked what checks it made on Jason Arday</t>
  </si>
  <si>
    <t xml:space="preserve">Jason Arday resigns after Telegraph reveals his false book claims</t>
  </si>
  <si>
    <t xml:space="preserve">Gordon Rayner, Albert Tait</t>
  </si>
  <si>
    <t xml:space="preserve">Cambridge has questions to answer after dismissing Arday claims as 'vile campaign'</t>
  </si>
  <si>
    <t xml:space="preserve">Alex Edmans</t>
  </si>
  <si>
    <t xml:space="preserve">Jason Arday reflects a much deeper rot within universities</t>
  </si>
  <si>
    <t xml:space="preserve">Leo McKinstry</t>
  </si>
  <si>
    <t xml:space="preserve">LEO MCKINSTRY: Getting into Cambridge was the best day of my life, but I despair that it's become a citadel of liberal groupthink</t>
  </si>
  <si>
    <t xml:space="preserve">A pig's head, a litany of medical disasters and superhuman feats. Claim by claim, GUY ADAMS reveals how Oxbridge's youngest black professor has the most fantastical life story ever told</t>
  </si>
  <si>
    <t xml:space="preserve">Christian Calgie</t>
  </si>
  <si>
    <t xml:space="preserve">'Professor Plagiarism' falsely claimed to have written book as it emerges aide of Lucy Powell appointed under-fire Professor as patron of her charity last year</t>
  </si>
  <si>
    <t xml:space="preserve">The scandal the Left dismissed as racism: Professor Jason Arday QUITS post at Cambridge with statement hitting out at 'unrelenting scrutiny and personal attacks'... hours after university launched probe into his qualifications</t>
  </si>
  <si>
    <t xml:space="preserve">Holly Evans</t>
  </si>
  <si>
    <t xml:space="preserve">Jason Arday: University of Cambridge professor resigns amid plagiarism allegations</t>
  </si>
  <si>
    <t xml:space="preserve">Richard Adams and Lanre Bakare</t>
  </si>
  <si>
    <t xml:space="preserve">Cambridge announces investigation into professor accused of plagiarism</t>
  </si>
  <si>
    <t xml:space="preserve">Cambridge professor Jason Arday resigns amid accusations of plagiarism</t>
  </si>
  <si>
    <t xml:space="preserve">Event stated as fact</t>
  </si>
  <si>
    <t xml:space="preserve">The Sun</t>
  </si>
  <si>
    <t xml:space="preserve">Araminta Plumptre</t>
  </si>
  <si>
    <t xml:space="preserve">Cambridge professor Jason Arday at centre of plagiarism row quits after being placed under investigation</t>
  </si>
  <si>
    <t xml:space="preserve">James Hanson</t>
  </si>
  <si>
    <t xml:space="preserve">The Jason Arday debacle is becoming a national scandal</t>
  </si>
  <si>
    <t xml:space="preserve">Sam McPhail</t>
  </si>
  <si>
    <t xml:space="preserve">How common is academic plagiarism in Britain?</t>
  </si>
  <si>
    <t xml:space="preserve">Steerpike</t>
  </si>
  <si>
    <t xml:space="preserve">Jason Arday quits Cambridge (finally)</t>
  </si>
  <si>
    <t xml:space="preserve">Lara Brown</t>
  </si>
  <si>
    <t xml:space="preserve">The fantastical truth about Jason Arday (cover feature; online title 'Jason Arday has exposed Cambridge's corruption')</t>
  </si>
  <si>
    <t xml:space="preserve">Cambridge has fallen</t>
  </si>
  <si>
    <t xml:space="preserve">Daily Express</t>
  </si>
  <si>
    <t xml:space="preserve">Richard Ashmore</t>
  </si>
  <si>
    <t xml:space="preserve">Cambridge professor Jason Arday at centre of plagiarism row quits</t>
  </si>
  <si>
    <t xml:space="preserve">Kelvin Mackenzie</t>
  </si>
  <si>
    <t xml:space="preserve">Cambridge professor scandal exposes just how far institutions will bend the truth for the right CV - Kelvin Mackenzie</t>
  </si>
  <si>
    <t xml:space="preserve">George Bunn</t>
  </si>
  <si>
    <t xml:space="preserve">Jason Arday RESIGNS from University of Cambridge amid plagiarism row</t>
  </si>
  <si>
    <t xml:space="preserve">Caitlin Doherty</t>
  </si>
  <si>
    <t xml:space="preserve">Cambridge professor at centre of plagiarism row resigns</t>
  </si>
  <si>
    <t xml:space="preserve">Tom Williams</t>
  </si>
  <si>
    <t xml:space="preserve">Jason Arday resigns after Cambridge opens investigation</t>
  </si>
  <si>
    <t xml:space="preserve">Jack Grove</t>
  </si>
  <si>
    <t xml:space="preserve">I was reported to police over the Arday case. I was just doing my job</t>
  </si>
  <si>
    <t xml:space="preserve">Tom Ball</t>
  </si>
  <si>
    <t xml:space="preserve">Jason Arday's resignation letter AI-written, detection tools suggest</t>
  </si>
  <si>
    <t xml:space="preserve">Sarah Ditum</t>
  </si>
  <si>
    <t xml:space="preserve">Jason Arday's memoir is mawkish, self-aggrandising and hard to believe</t>
  </si>
  <si>
    <t xml:space="preserve">Jason Arday's boss gave 'full support' after hearing plagiarism claim</t>
  </si>
  <si>
    <t xml:space="preserve">Charlotte Alt</t>
  </si>
  <si>
    <t xml:space="preserve">Jason Arday claimed publisher offered '1.4 million' to snap up book</t>
  </si>
  <si>
    <t xml:space="preserve">Sonia Sodha</t>
  </si>
  <si>
    <t xml:space="preserve">Jason Arday is the product of academia's soft bigotry</t>
  </si>
  <si>
    <t xml:space="preserve">I was reported to police over Jason Arday. I was just doing my job</t>
  </si>
  <si>
    <t xml:space="preserve">Cambridge has jettisoned rigour in the Jason Arday case</t>
  </si>
  <si>
    <t xml:space="preserve">Will Bolton</t>
  </si>
  <si>
    <t xml:space="preserve">Met chief admits inquiry into journalist investigating Arday was wrong</t>
  </si>
  <si>
    <t xml:space="preserve">Albert Tait, Janet Eastham</t>
  </si>
  <si>
    <t xml:space="preserve">Cambridge hired Arday after 'listening to black students'</t>
  </si>
  <si>
    <t xml:space="preserve">Teaching/students</t>
  </si>
  <si>
    <t xml:space="preserve">Gordon Rayner, Albert Tait, Janet Eastham</t>
  </si>
  <si>
    <t xml:space="preserve">The Cambridge diversity scramble that led to Arday fiasco</t>
  </si>
  <si>
    <t xml:space="preserve">Tomiwa Owolade</t>
  </si>
  <si>
    <t xml:space="preserve">Jason Arday is merely a symptom of the Left's corruption of excellence</t>
  </si>
  <si>
    <t xml:space="preserve">Stephen Daisley</t>
  </si>
  <si>
    <t xml:space="preserve">Jason Arday is living proof that you reap what you sow</t>
  </si>
  <si>
    <t xml:space="preserve">Dominic Penna</t>
  </si>
  <si>
    <t xml:space="preserve">Jason Arday held to higher standards because he's black, suggests Polanski</t>
  </si>
  <si>
    <t xml:space="preserve">Letters: Questions for Cambridge in the wake of Jason Arday's resignation</t>
  </si>
  <si>
    <t xml:space="preserve">Daniel Hammond</t>
  </si>
  <si>
    <t xml:space="preserve">Revealed: How Cambridge 'plagiarism' Professor 'passed off Rafael Nadal's inspirational quote as his own' - as he quits post after university launched probe</t>
  </si>
  <si>
    <t xml:space="preserve">Met Police chief admits force should NOT have investigated journalist who questioned Cambridge 'plagiarism' professor</t>
  </si>
  <si>
    <t xml:space="preserve">POLL OF THE DAY: Has criticism of Professor Jason Arday been 'racially motivated', as he claims?</t>
  </si>
  <si>
    <t xml:space="preserve">Mark Duell</t>
  </si>
  <si>
    <t xml:space="preserve">Cambridge 'plagiarism' professor claimed he was paid '1.4million' by publisher for his memoir - after head of his faculty claims he was hired after 'listening to black students'</t>
  </si>
  <si>
    <t xml:space="preserve">Podcast where Cambridge 'plagiarism professor' said he had MBE is deleted: Latest revelations after he claimed he was paid '1.4million' by publisher for his memoir</t>
  </si>
  <si>
    <t xml:space="preserve">Labour is accused over its silence as the Professor Arday scandal exploded</t>
  </si>
  <si>
    <t xml:space="preserve">Holly Evans and Jane Dalton</t>
  </si>
  <si>
    <t xml:space="preserve">Professor at centre of plagiarism row resigns from University of Cambridge</t>
  </si>
  <si>
    <t xml:space="preserve">Rich Amofa</t>
  </si>
  <si>
    <t xml:space="preserve">Professor Jason Arday letter in full after University of Cambridge resignation over plagiarism row</t>
  </si>
  <si>
    <t xml:space="preserve">Alex Ross</t>
  </si>
  <si>
    <t xml:space="preserve">Jason Arday: The 'superstar' Cambridge professor dramatically undone by plagiarism row</t>
  </si>
  <si>
    <t xml:space="preserve">Millie Cooke</t>
  </si>
  <si>
    <t xml:space="preserve">Zack Polanski says Cambridge professor Jason Arday who resigned over plagiarism row faced 'trial by media'</t>
  </si>
  <si>
    <t xml:space="preserve">Press Association Wire</t>
  </si>
  <si>
    <t xml:space="preserve">Professor Jason Arday case will 'provide racists who condemn DEI initiatives with a weapon', academic warns</t>
  </si>
  <si>
    <t xml:space="preserve">Chris Blackhurst</t>
  </si>
  <si>
    <t xml:space="preserve">Cambridge must carry the can for this Jason Arday debacle</t>
  </si>
  <si>
    <t xml:space="preserve">Richard Adams</t>
  </si>
  <si>
    <t xml:space="preserve">Dons call for Cambridge leaders to take blame for Jason Arday appointment</t>
  </si>
  <si>
    <t xml:space="preserve">The rise and fall of Jason Arday: a full rundown of the questions being asked</t>
  </si>
  <si>
    <t xml:space="preserve">Ella Creamer and Lanre Bakare</t>
  </si>
  <si>
    <t xml:space="preserve">Jason Arday claimed he was paid '1.4 million' by publisher for memoir</t>
  </si>
  <si>
    <t xml:space="preserve">Jason Okundaye</t>
  </si>
  <si>
    <t xml:space="preserve">The takedown of Jason Arday has overjoyed the right, and must be a wake-up call for the left</t>
  </si>
  <si>
    <t xml:space="preserve">Luke Chafer</t>
  </si>
  <si>
    <t xml:space="preserve">Outlandish claims of Cambridge prof at centre of plagiarism row from running 9 marathons with broken leg to charity brag</t>
  </si>
  <si>
    <t xml:space="preserve">Sophie Holloway and Ethan Singh</t>
  </si>
  <si>
    <t xml:space="preserve">Cambridge University professor embroiled in plagiarism row now accused of using AI to write his resignation letter</t>
  </si>
  <si>
    <t xml:space="preserve">Julia Hartley-Brewer</t>
  </si>
  <si>
    <t xml:space="preserve">Cambridge professor saga shows how 'progressive' ideology infected our universities</t>
  </si>
  <si>
    <t xml:space="preserve">John Power</t>
  </si>
  <si>
    <t xml:space="preserve">Fact check: the many claims of Jason Arday</t>
  </si>
  <si>
    <t xml:space="preserve">Madeline Grant</t>
  </si>
  <si>
    <t xml:space="preserve">Kehinde Andrews is the Hiroo Onoda of the Jason Arday saga</t>
  </si>
  <si>
    <t xml:space="preserve">Metro</t>
  </si>
  <si>
    <t xml:space="preserve">Milo Pope</t>
  </si>
  <si>
    <t xml:space="preserve">Cambridge professor accused of plagiarism resigns amid investigation</t>
  </si>
  <si>
    <t xml:space="preserve">Branwen Jeffreys</t>
  </si>
  <si>
    <t xml:space="preserve">Serious questions for Cambridge after professor at centre of plagiarism row resigns</t>
  </si>
  <si>
    <t xml:space="preserve">Andre Rhoden-Paul</t>
  </si>
  <si>
    <t xml:space="preserve">Met Police boss admits mistake over Jason Arday plagiarism row</t>
  </si>
  <si>
    <t xml:space="preserve">Sky News</t>
  </si>
  <si>
    <t xml:space="preserve">Zack Polanski defends Cambridge professor who resigned amid plagiarism row</t>
  </si>
  <si>
    <t xml:space="preserve">Met admit they were wrong to warn THE reporter off Arday contact</t>
  </si>
  <si>
    <t xml:space="preserve">Times letters: Resignation of plagiarism row professor</t>
  </si>
  <si>
    <t xml:space="preserve">Georgia Lambert, Marieta Marinova, Mario Ledwith</t>
  </si>
  <si>
    <t xml:space="preserve">We need an inquiry into Jason Arday case, say Cambridge dons</t>
  </si>
  <si>
    <t xml:space="preserve">Mario Ledwith, Ali Mitib</t>
  </si>
  <si>
    <t xml:space="preserve">The great and unfortunate things Jason Arday's memoir forgot to mention</t>
  </si>
  <si>
    <t xml:space="preserve">Jack Blackburn</t>
  </si>
  <si>
    <t xml:space="preserve">Jason Arday scandal bemuses the BBC</t>
  </si>
  <si>
    <t xml:space="preserve">Georgia Edkins, Georgia Lambert, Marieta Marinova</t>
  </si>
  <si>
    <t xml:space="preserve">Glasgow University to review Jason Arday appointment</t>
  </si>
  <si>
    <t xml:space="preserve">Samuel Montgomery</t>
  </si>
  <si>
    <t xml:space="preserve">Cambridge academics demand inquiry into Arday appointment</t>
  </si>
  <si>
    <t xml:space="preserve">Albert Tait, Gordon Rayner, Janet Eastham</t>
  </si>
  <si>
    <t xml:space="preserve">Cambridge academics attack vice-chancellor over Arday fiasco</t>
  </si>
  <si>
    <t xml:space="preserve">Fiona Parker</t>
  </si>
  <si>
    <t xml:space="preserve">Arday failed to mention 'months-long coma' in autobiography</t>
  </si>
  <si>
    <t xml:space="preserve">James O'Brien: I feel like a mug for defending Arday</t>
  </si>
  <si>
    <t xml:space="preserve">Arday's students think Cambridge failed them. Now they want their grades reviewed</t>
  </si>
  <si>
    <t xml:space="preserve">Robert Tombs</t>
  </si>
  <si>
    <t xml:space="preserve">Cambridge has failed at every turn over Jason Arday</t>
  </si>
  <si>
    <t xml:space="preserve">Cambridge must examine its own failures</t>
  </si>
  <si>
    <t xml:space="preserve">The police. Universities. Our national broadcaster. Publishing. Charities. And, of course, Labour... The surreal 'plagiarising Professor' scandal exposes in chilling detail just how many of our institutions have now been captured by woke dogma</t>
  </si>
  <si>
    <t xml:space="preserve">DAILY MAIL COMMENT: With his resignation raising questions for Cambridge University, the Metropolitan Police and the Left, why was Jason Arday able to fool everyone?</t>
  </si>
  <si>
    <t xml:space="preserve">Jan Moir</t>
  </si>
  <si>
    <t xml:space="preserve">His woke admirers wanted to believe Arday so much that if he'd claimed to be Shergar they'd have given him a lump of sugar: JAN MOIR</t>
  </si>
  <si>
    <t xml:space="preserve">Martin Robinson</t>
  </si>
  <si>
    <t xml:space="preserve">Academics turn on Cambridge for appointing Jason Arday as youngest ever black professor and demand probe into what 'went very wrong'</t>
  </si>
  <si>
    <t xml:space="preserve">Eleanor Harding</t>
  </si>
  <si>
    <t xml:space="preserve">Cambridge University will 'review hiring process for academics' after Jason Arday controversy</t>
  </si>
  <si>
    <t xml:space="preserve">Jason Arday claimed he survived 'unrecoverable' car accident, locked-in syndrome and testicular cancer in newly surfaced book proposal</t>
  </si>
  <si>
    <t xml:space="preserve">Boris Johnson</t>
  </si>
  <si>
    <t xml:space="preserve">BORIS JOHNSON: The Cambridge academics who cynically used and abused Jason Arday for their own selfish ends are the REAL racists here...</t>
  </si>
  <si>
    <t xml:space="preserve">Joe Rossiter</t>
  </si>
  <si>
    <t xml:space="preserve">James O'Brien says he feels 'like a mug' for defending 'plagiarism' professor Jason Arday</t>
  </si>
  <si>
    <t xml:space="preserve">Who is professor Jason Arday and why was he forced to resign from Cambridge?</t>
  </si>
  <si>
    <t xml:space="preserve">Cambridge to continue probe into professor at centre of plagiarism row</t>
  </si>
  <si>
    <t xml:space="preserve">Annabel Nugent</t>
  </si>
  <si>
    <t xml:space="preserve">Jason Arday claimed publisher offered '1.4 million' for 'unforgettable' memoir</t>
  </si>
  <si>
    <t xml:space="preserve">Ava Vidal</t>
  </si>
  <si>
    <t xml:space="preserve">Everyone is laughing at Jason Arday. I think it's a tragicomedy</t>
  </si>
  <si>
    <t xml:space="preserve">Cambridge must not mark own homework with review in plagiarism row - academic</t>
  </si>
  <si>
    <t xml:space="preserve">Sam Hall (PA)</t>
  </si>
  <si>
    <t xml:space="preserve">Glasgow University to review its past appointment of Jason Arday</t>
  </si>
  <si>
    <t xml:space="preserve">Cambridge gives update after professor quit amid plagiarism row</t>
  </si>
  <si>
    <t xml:space="preserve">The Guardian view on Jason Arday: diversity advocates must stand firm</t>
  </si>
  <si>
    <t xml:space="preserve">The Jason Arday affair has much to say about the current state of academia | Letters</t>
  </si>
  <si>
    <t xml:space="preserve">Cambridge academics reject university's attempt to end row over Jason Arday</t>
  </si>
  <si>
    <t xml:space="preserve">Michael Segalov</t>
  </si>
  <si>
    <t xml:space="preserve">Friday briefing: What the Jason Arday row reveals about equality in modern Britain</t>
  </si>
  <si>
    <t xml:space="preserve">Tom Slater</t>
  </si>
  <si>
    <t xml:space="preserve">How Black Lives Matter created Jason Arday</t>
  </si>
  <si>
    <t xml:space="preserve">Carole Malone</t>
  </si>
  <si>
    <t xml:space="preserve">Jason Arday scandal shows fairness has been sacrificed on altar of the diversity cult</t>
  </si>
  <si>
    <t xml:space="preserve">Grace Piercy</t>
  </si>
  <si>
    <t xml:space="preserve">James O'Brien makes utterly humiliating admission over Jason Arday support</t>
  </si>
  <si>
    <t xml:space="preserve">Aleks Phillips</t>
  </si>
  <si>
    <t xml:space="preserve">Cambridge to review process for hiring senior academics after Jason Arday resignation</t>
  </si>
  <si>
    <t xml:space="preserve">Benjamin Russell</t>
  </si>
  <si>
    <t xml:space="preserve">Glasgow university to review its hiring of plagiarism row professor Jason Arday</t>
  </si>
  <si>
    <t xml:space="preserve">Helen Packer</t>
  </si>
  <si>
    <t xml:space="preserve">Calls for independent Arday inquiry as Cambridge probe questioned</t>
  </si>
  <si>
    <t xml:space="preserve">Cambridge to review hiring processes after Arday row</t>
  </si>
  <si>
    <t xml:space="preserve">Times letters: Scrutiny of Cambridge professor's vetting</t>
  </si>
  <si>
    <t xml:space="preserve">Camilla Long</t>
  </si>
  <si>
    <t xml:space="preserve">In Jason Arday's Cambridge, clever people have become stupid</t>
  </si>
  <si>
    <t xml:space="preserve">Matthew Syed</t>
  </si>
  <si>
    <t xml:space="preserve">Establishment outrage at diversity hires is a masterclass in hypocrisy</t>
  </si>
  <si>
    <t xml:space="preserve">Samuel Lovett, Emily Prescott</t>
  </si>
  <si>
    <t xml:space="preserve">Jason Arday publisher watered down marathon claims a year ago</t>
  </si>
  <si>
    <t xml:space="preserve">Janet Eastham</t>
  </si>
  <si>
    <t xml:space="preserve">Professors who hired Arday attacked 'whiteness' in education</t>
  </si>
  <si>
    <t xml:space="preserve">Leaf Arbuthnot, Janet Eastham</t>
  </si>
  <si>
    <t xml:space="preserve">The Jason Arday 'memoir' that now appears to be more fiction than fact</t>
  </si>
  <si>
    <t xml:space="preserve">Charles Moore</t>
  </si>
  <si>
    <t xml:space="preserve">The Arday scandal exposes the creeping decay of Britain's great universities</t>
  </si>
  <si>
    <t xml:space="preserve">TikToker who says he went to primary school with Jason Arday claims 'plagiarism professor' was NOT mute but a 'chatty patty' in class</t>
  </si>
  <si>
    <t xml:space="preserve">Amanda Platell</t>
  </si>
  <si>
    <t xml:space="preserve">AMANDA PLATELL: Why Jason Arday's story reminds me so much of Meghan's...</t>
  </si>
  <si>
    <t xml:space="preserve">Cambridge 'plagiarism' professor claimed he ran nine marathons with broken leg that 'ballooned to twice the size'... but photos of him at the finish line tell a different story</t>
  </si>
  <si>
    <t xml:space="preserve">Chris Osuh</t>
  </si>
  <si>
    <t xml:space="preserve">'Old racist wine in a new bottle': Black academics respond to Jason Arday affair</t>
  </si>
  <si>
    <t xml:space="preserve">Nigel Farage</t>
  </si>
  <si>
    <t xml:space="preserve">Professor Arday case proves just how much ruling class are in thrall to DEI… it's time we dumped this toxic ideology</t>
  </si>
  <si>
    <t xml:space="preserve">Jess Phillips</t>
  </si>
  <si>
    <t xml:space="preserve">'Left-wing useful idiot!' James O'Brien sparks fury over grovelling apology in race row</t>
  </si>
  <si>
    <t xml:space="preserve">Paul Baldwin</t>
  </si>
  <si>
    <t xml:space="preserve">We should thank Jason Arday, he has humiliated our woke establishment</t>
  </si>
  <si>
    <t xml:space="preserve">Emmanuella Ngimbi</t>
  </si>
  <si>
    <t xml:space="preserve">ITV star 'knows what's really going on' with Jason Arday scandal</t>
  </si>
  <si>
    <t xml:space="preserve">Robbie Meredith</t>
  </si>
  <si>
    <t xml:space="preserve">Jason Arday: Queens University Belfast to investigate work</t>
  </si>
  <si>
    <t xml:space="preserve">Iain Macwhirter</t>
  </si>
  <si>
    <t xml:space="preserve">Black academics are the losers in Jason Arday scandal</t>
  </si>
  <si>
    <t xml:space="preserve">Georgia Lambert</t>
  </si>
  <si>
    <t xml:space="preserve">Cambridge student newspaper silent on Jason Arday row</t>
  </si>
  <si>
    <t xml:space="preserve">Ruby Cline</t>
  </si>
  <si>
    <t xml:space="preserve">Jason Arday cancels book tour events</t>
  </si>
  <si>
    <t xml:space="preserve">Vivek Chaudhary</t>
  </si>
  <si>
    <t xml:space="preserve">Jason Arday claimed he got 'hundreds of thousands' of supportive messages after Cambridge professor appointment - more than King and Princess of Wales received after cancer diagnoses</t>
  </si>
  <si>
    <t xml:space="preserve">Colin Fernandez</t>
  </si>
  <si>
    <t xml:space="preserve">Former Cambridge 'plagiarism' professor cancels book tour events promoting his memoir - after publisher described it as a story of 'improbable triumphs'</t>
  </si>
  <si>
    <t xml:space="preserve">STEPHEN DAISLEY: The SNP has let down Scottish students... and turned others into human cash machines</t>
  </si>
  <si>
    <t xml:space="preserve">JJ Anisiobi</t>
  </si>
  <si>
    <t xml:space="preserve">Ex-Cambridge professor Jason Arday's claims are wild - but he's not the only one who lied</t>
  </si>
  <si>
    <t xml:space="preserve">Jack Walters</t>
  </si>
  <si>
    <t xml:space="preserve">Jason Arday: Cambridge 'plagiarism' professor cancels book tour events after publisher admits 'improbable triumphs'</t>
  </si>
  <si>
    <t xml:space="preserve">Trevor Phillips</t>
  </si>
  <si>
    <t xml:space="preserve">Fawning liberals laid ground for the Jason Arday farce</t>
  </si>
  <si>
    <t xml:space="preserve">Fiona Brown</t>
  </si>
  <si>
    <t xml:space="preserve">I was Jason Arday's student. He was late to class and spouted nonsense</t>
  </si>
  <si>
    <t xml:space="preserve">Elizabeth Spring, Emma Yeomans</t>
  </si>
  <si>
    <t xml:space="preserve">Students told Cambridge to 'decolonise' before Jason Arday was hired</t>
  </si>
  <si>
    <t xml:space="preserve">Nigel Biggar</t>
  </si>
  <si>
    <t xml:space="preserve">Jason Arday affair shows how academia is captured by identity</t>
  </si>
  <si>
    <t xml:space="preserve">Arday 'accused student of white privilege' after she questioned mark</t>
  </si>
  <si>
    <t xml:space="preserve">Tim Stanley</t>
  </si>
  <si>
    <t xml:space="preserve">We are all Jason Arday now</t>
  </si>
  <si>
    <t xml:space="preserve">The Arday debacle is a great opportunity for the Left</t>
  </si>
  <si>
    <t xml:space="preserve">Left-wing lawyer defends open letter supporting Arday</t>
  </si>
  <si>
    <t xml:space="preserve">Boss of Britain's largest teaching union distances himself from 'plagiarism professor' - as student claims his lectures were 'mostly nonsense'</t>
  </si>
  <si>
    <t xml:space="preserve">Stanley Murphy-Johns</t>
  </si>
  <si>
    <t xml:space="preserve">Jason Arday: Cambridge professor in plagiarism row cancels book tour</t>
  </si>
  <si>
    <t xml:space="preserve">Jason Arday cancels book tour after plagiarism controversy</t>
  </si>
  <si>
    <t xml:space="preserve">Clemmie Moodie</t>
  </si>
  <si>
    <t xml:space="preserve">Plagiarism prof is just a thinking man's Lee Andrews - beggars belief that woke Cambridge &amp; BBC made him a poster boy</t>
  </si>
  <si>
    <t xml:space="preserve">Patrick West</t>
  </si>
  <si>
    <t xml:space="preserve">Sociology is about much more than fools like Jason Arday</t>
  </si>
  <si>
    <t xml:space="preserve">Owen Matthews</t>
  </si>
  <si>
    <t xml:space="preserve">Why my father would have seen through Arday's nonsense</t>
  </si>
  <si>
    <t xml:space="preserve">David Spencer</t>
  </si>
  <si>
    <t xml:space="preserve">Should the police investigate Jason Arday?</t>
  </si>
  <si>
    <t xml:space="preserve">Peter Wood</t>
  </si>
  <si>
    <t xml:space="preserve">Jason Arday and the Dukes and Dauphins of DEI</t>
  </si>
  <si>
    <t xml:space="preserve">Melissa Kite</t>
  </si>
  <si>
    <t xml:space="preserve">The genius of Jason Arday</t>
  </si>
  <si>
    <t xml:space="preserve">Esther McVey</t>
  </si>
  <si>
    <t xml:space="preserve">New Labour is to blame for the march of Equality, Diversity and Inclusion madness</t>
  </si>
  <si>
    <t xml:space="preserve">Sarah Hooper</t>
  </si>
  <si>
    <t xml:space="preserve">Cambridge professor accused of plagiarism cancels book tour after resigning</t>
  </si>
  <si>
    <t xml:space="preserve">Daily Mirror</t>
  </si>
  <si>
    <t xml:space="preserve">Darren Lewis</t>
  </si>
  <si>
    <t xml:space="preserve">DARREN LEWIS: 'Everyone should face scrutiny in Cambridge professor Jason Arday CV row'</t>
  </si>
  <si>
    <t xml:space="preserve">Ian Youngs</t>
  </si>
  <si>
    <t xml:space="preserve">Jason Arday: Ex-Cambridge professor cancels live event after plagiarism row</t>
  </si>
  <si>
    <t xml:space="preserve">Jason Arday: Professor in plagiarism row cancels book tour events</t>
  </si>
  <si>
    <t xml:space="preserve">Nicola Woolcock</t>
  </si>
  <si>
    <t xml:space="preserve">Cambridge University tried to shut down whistleblower, tribunal finds</t>
  </si>
  <si>
    <t xml:space="preserve">Ali Mitib</t>
  </si>
  <si>
    <t xml:space="preserve">Jason Arday colleague called western education a threat to Islam</t>
  </si>
  <si>
    <t xml:space="preserve">Daniel Finkelstein</t>
  </si>
  <si>
    <t xml:space="preserve">Jason Arday shows we believe what we want to believe</t>
  </si>
  <si>
    <t xml:space="preserve">Cambridge hired academic who backed terror group</t>
  </si>
  <si>
    <t xml:space="preserve">Former student claims 'plagiarism professor' Jason Arday said she had 'white privilege' after she asked for feedback on low grade</t>
  </si>
  <si>
    <t xml:space="preserve">Jason Arday's controversial book released to US public with no mention of plagiarism scandal or Cambridge resignation</t>
  </si>
  <si>
    <t xml:space="preserve">Academic with historic links to extreme group hired in the same Cambridge faculty as 'plagiarism professor' Jason Arday</t>
  </si>
  <si>
    <t xml:space="preserve">Holly Baxter</t>
  </si>
  <si>
    <t xml:space="preserve">Jason Arday, the seemingly impossible Cambridge professor, and the simmering culture war that made his case explode</t>
  </si>
  <si>
    <t xml:space="preserve">Andrew Gilligan</t>
  </si>
  <si>
    <t xml:space="preserve">Meet Farah Ahmed, Jason Arday's colleague</t>
  </si>
  <si>
    <t xml:space="preserve">Julie Burchill</t>
  </si>
  <si>
    <t xml:space="preserve">Jason Arday and the terrible truth about students</t>
  </si>
  <si>
    <t xml:space="preserve">Cristo Foufas</t>
  </si>
  <si>
    <t xml:space="preserve">Jason Arday: Merit triumphs over race-based social engineering. The Cambridge University row reaffirms this - Cristo Foufas</t>
  </si>
  <si>
    <t xml:space="preserve">Jason Arday: Ex-Cambridge professor embroiled in 'plagiarism' row 'accused student of racism' after she questioned mark</t>
  </si>
  <si>
    <t xml:space="preserve">Nicola Woolcock, Georgia Lambert, Mario Ledwith</t>
  </si>
  <si>
    <t xml:space="preserve">Jason Arday case is an aberration, says Cambridge boss</t>
  </si>
  <si>
    <t xml:space="preserve">Was Jason Arday non-verbal? His old schoolmates disagree</t>
  </si>
  <si>
    <t xml:space="preserve">Childhood/development</t>
  </si>
  <si>
    <t xml:space="preserve">Cambridge vice-chancellor insists Arday case is an 'aberration'</t>
  </si>
  <si>
    <t xml:space="preserve">Cambridge University boss investigates faculty for appointing 'Professor Plagiarism' as website locks down amid 'anger and anxiety' around 'damaging and difficult case'</t>
  </si>
  <si>
    <t xml:space="preserve">Cambridge to investigate Jason Arday appointment after ex-professor quit over plagiarism row</t>
  </si>
  <si>
    <t xml:space="preserve">Cambridge to probe appointment of scandal-hit professor Jason Arday</t>
  </si>
  <si>
    <t xml:space="preserve">Cambridge agrees to hold independent inquiry into Jason Arday appointment</t>
  </si>
  <si>
    <t xml:space="preserve">Lanre Bakare, Aamna Mohdin and Sammy Gecsoyler</t>
  </si>
  <si>
    <t xml:space="preserve">'Always cracking jokes': questions raised over Jason Arday's claim he was non-verbal as a child</t>
  </si>
  <si>
    <t xml:space="preserve">Nesrine Malik</t>
  </si>
  <si>
    <t xml:space="preserve">Jason Arday's life may be a warped fantasy. But so is this conversation around DEI</t>
  </si>
  <si>
    <t xml:space="preserve">Jason Arday and the lack of oversight and quality control of academics | Letter</t>
  </si>
  <si>
    <t xml:space="preserve">Sam Creed</t>
  </si>
  <si>
    <t xml:space="preserve">Cambridge to carry out probe into appointment of uni professor at centre of plagiarism row</t>
  </si>
  <si>
    <t xml:space="preserve">Stephen Pax Leonard</t>
  </si>
  <si>
    <t xml:space="preserve">DEI must die to prevent another Jason Arday scandal</t>
  </si>
  <si>
    <t xml:space="preserve">Letters: Cambridge University is not a victim</t>
  </si>
  <si>
    <t xml:space="preserve">Laura Zilincanova</t>
  </si>
  <si>
    <t xml:space="preserve">University of Cambridge confirms Jason Arday investigation</t>
  </si>
  <si>
    <t xml:space="preserve">Jason Arday: University of Cambridge launches investigation into appointment amid 'plagiarism' row</t>
  </si>
  <si>
    <t xml:space="preserve">Vanessa Clarke</t>
  </si>
  <si>
    <t xml:space="preserve">I share concerns over Arday appointment, says Cambridge University head</t>
  </si>
  <si>
    <t xml:space="preserve">Femi Owolade</t>
  </si>
  <si>
    <t xml:space="preserve">Black academics suffer when life stories eclipse scholarship</t>
  </si>
  <si>
    <t xml:space="preserve">Cambridge v-c promises independent Arday investigation</t>
  </si>
  <si>
    <t xml:space="preserve">Nicola Woolcock, George Odling</t>
  </si>
  <si>
    <t xml:space="preserve">Cambridge boss in turmoil as second inquiry is announced</t>
  </si>
  <si>
    <t xml:space="preserve">Cambridge to review all HR procedures</t>
  </si>
  <si>
    <t xml:space="preserve">Joseph Palmer</t>
  </si>
  <si>
    <t xml:space="preserve">Jason Arday's fall from grace could be 'a reckoning' for DEI, says GUY ADAMS, as he takes apart 'fabulist' professor's dubious backstory on new Deep Dive podcast</t>
  </si>
  <si>
    <t xml:space="preserve">Afua Hirsch</t>
  </si>
  <si>
    <t xml:space="preserve">Jason Arday is now the stick the right will use to beat back racial equality. Don't let that happen</t>
  </si>
  <si>
    <t xml:space="preserve">Joseph Harker</t>
  </si>
  <si>
    <t xml:space="preserve">The Jason Arday affair must not spell the end for diversity. Here's how - and why - we should defend it</t>
  </si>
  <si>
    <t xml:space="preserve">Class clowns: the triumph of inanity over British academia</t>
  </si>
  <si>
    <t xml:space="preserve">Virginia Blackburn</t>
  </si>
  <si>
    <t xml:space="preserve">Disgraced Jason Arday might finally have one true thing to boast about</t>
  </si>
  <si>
    <t xml:space="preserve">Abigail Buchanan, Blaise Cloran, Tim Sigsworth, Chris Matthews</t>
  </si>
  <si>
    <t xml:space="preserve">Jason Arday says he was an illiterate, mute child. His schoolmates remember it differently</t>
  </si>
  <si>
    <t xml:space="preserve">his last day</t>
  </si>
  <si>
    <t xml:space="preserve">Cambridge took advice from pro-BLM group before hiring Arday</t>
  </si>
  <si>
    <t xml:space="preserve">Dr Max Pemberton</t>
  </si>
  <si>
    <t xml:space="preserve">Why would 'Professor Plagiarism' make such outlandish claims? DR MAX PEMBERTON has been a psychiatrist for 20 years. Here he examines the questions facing Jason Arday and says there's one condition that could explain everything</t>
  </si>
  <si>
    <t xml:space="preserve">Press Association Wire and Dave Clark</t>
  </si>
  <si>
    <t xml:space="preserve">Jason Arday: Cambridge University to review 'relevant processes' alongside investigation into professor</t>
  </si>
  <si>
    <t xml:space="preserve">Jason Arday was just the beginning - now the real blows are hitting Cambridge hard</t>
  </si>
  <si>
    <t xml:space="preserve">Max Thompson</t>
  </si>
  <si>
    <t xml:space="preserve">The Jason Arday saga exposes the Met Police's troubling pattern on free speech</t>
  </si>
  <si>
    <t xml:space="preserve">Ian Pace</t>
  </si>
  <si>
    <t xml:space="preserve">The Arday affair shows the danger of treating criticism as injury</t>
  </si>
  <si>
    <t xml:space="preserve">Deleted</t>
  </si>
  <si>
    <t xml:space="preserve">Jason Arday may want to get himself a nice pair of orange trousers</t>
  </si>
  <si>
    <t xml:space="preserve">after he was found</t>
  </si>
  <si>
    <t xml:space="preserve">Joshua Bratt</t>
  </si>
  <si>
    <t xml:space="preserve">Jason Arday obituary: youngest ever black Cambridge professor</t>
  </si>
  <si>
    <t xml:space="preserve">Georgia Lambert, Nicola Woolcock</t>
  </si>
  <si>
    <t xml:space="preserve">Jason Arday, former Cambridge University professor, found dead</t>
  </si>
  <si>
    <t xml:space="preserve">Death</t>
  </si>
  <si>
    <t xml:space="preserve">Charles Hymas, Albert Tait, Gordon Rayner</t>
  </si>
  <si>
    <t xml:space="preserve">Jason Arday found dead</t>
  </si>
  <si>
    <t xml:space="preserve">Sam Greenhill</t>
  </si>
  <si>
    <t xml:space="preserve">Jason Arday, the former Cambridge University professor accused of plagiarism, is found dead</t>
  </si>
  <si>
    <t xml:space="preserve">Suha Kidwai</t>
  </si>
  <si>
    <t xml:space="preserve">Jason Arday: Former University of Cambridge professor found dead</t>
  </si>
  <si>
    <t xml:space="preserve">Press Association</t>
  </si>
  <si>
    <t xml:space="preserve">Former University of Cambridge professor Jason Arday found dead</t>
  </si>
  <si>
    <t xml:space="preserve">Jason Arday, former Cambridge university professor, found dead after resigning following plagiarism row</t>
  </si>
  <si>
    <t xml:space="preserve">Jason Arday found dead after resigning from Cambridge over plagiarism claims</t>
  </si>
  <si>
    <t xml:space="preserve">Bruno Brown</t>
  </si>
  <si>
    <t xml:space="preserve">Jason Arday dead after being found unresponsive at home following Cambridge plagiarism scandal</t>
  </si>
  <si>
    <t xml:space="preserve">Cambridge Vice-Chancellor 'desperately saddened' after former Professor Jason Arday found dead at home</t>
  </si>
  <si>
    <t xml:space="preserve">Charlotte Becquart</t>
  </si>
  <si>
    <t xml:space="preserve">Jason Arday found dead at his home after Cambridge plagiarism scandal</t>
  </si>
  <si>
    <t xml:space="preserve">Alice Tomlinson</t>
  </si>
  <si>
    <t xml:space="preserve">Jason Arday: Former Cambridge University academic found dead in London home</t>
  </si>
  <si>
    <t xml:space="preserve">Emily Bashforth</t>
  </si>
  <si>
    <t xml:space="preserve">Jason Arday's family 'in shock' after former Cambridge University academic found dead</t>
  </si>
  <si>
    <t xml:space="preserve">Berk Uyal</t>
  </si>
  <si>
    <t xml:space="preserve">Jason Arday, 41, found dead at home following Cambridge plagiarism scandal</t>
  </si>
  <si>
    <t xml:space="preserve">Daily Star</t>
  </si>
  <si>
    <t xml:space="preserve">Ashley Pemberton</t>
  </si>
  <si>
    <t xml:space="preserve">Controversial academic Jason Arday 'found dead' at home amid Cambridge plagiarism furore</t>
  </si>
  <si>
    <t xml:space="preserve">Tom McArthur</t>
  </si>
  <si>
    <t xml:space="preserve">Jason Arday: Former Cambridge university professor found dead</t>
  </si>
  <si>
    <t xml:space="preserve">Former Cambridge professor Jason Arday found dead following plagiarism row</t>
  </si>
  <si>
    <t xml:space="preserve">'A very talented individual': Ex-Cambridge professor, Jason Arday, found dead</t>
  </si>
  <si>
    <t xml:space="preserve">Former Cambridge professor Jason Arday found dead</t>
  </si>
  <si>
    <t xml:space="preserve">Findings computed from Corpus_249 headline coding</t>
  </si>
  <si>
    <t xml:space="preserve">All counts are live formulas over Corpus_249. Pre-death subset = Current_PreDeath_229_Flag "Yes".</t>
  </si>
  <si>
    <t xml:space="preserve">Resignation boundary date (inclusive) used to split phases:</t>
  </si>
  <si>
    <t xml:space="preserve">Arday resigned 4-5 Aug 2026; sources differ. Boundary stated so it can be moved.</t>
  </si>
  <si>
    <t xml:space="preserve">Death boundary (Met call 15:12, 14 Aug 2026):</t>
  </si>
  <si>
    <t xml:space="preserve">NewsCord corrected its pre-death denominator from 249 to 229 on 19 Aug 2026.</t>
  </si>
  <si>
    <t xml:space="preserve">Corpus measure</t>
  </si>
  <si>
    <t xml:space="preserve">Count</t>
  </si>
  <si>
    <t xml:space="preserve">Note</t>
  </si>
  <si>
    <t xml:space="preserve">Historical NewsCord rows retained</t>
  </si>
  <si>
    <t xml:space="preserve">Former 249-row census</t>
  </si>
  <si>
    <t xml:space="preserve">Pre-death subset</t>
  </si>
  <si>
    <t xml:space="preserve">Current clean denominator</t>
  </si>
  <si>
    <t xml:space="preserve">Excluded as post-death</t>
  </si>
  <si>
    <t xml:space="preserve">19 written articles plus one video page</t>
  </si>
  <si>
    <t xml:space="preserve">Pre-death, on or after resignation</t>
  </si>
  <si>
    <t xml:space="preserve">Continuation phase</t>
  </si>
  <si>
    <t xml:space="preserve">Pre-death, before resignation</t>
  </si>
  <si>
    <t xml:space="preserve">Investigation phase</t>
  </si>
  <si>
    <t xml:space="preserve">Published 5-7 August inclusive</t>
  </si>
  <si>
    <t xml:space="preserve">Volume concentration test</t>
  </si>
  <si>
    <t xml:space="preserve">Headline label test</t>
  </si>
  <si>
    <t xml:space="preserve">Pre-death headlines containing the stem "plagiar"</t>
  </si>
  <si>
    <t xml:space="preserve">Case-insensitive wildcard match</t>
  </si>
  <si>
    <t xml:space="preserve">Pre-death headlines flagged categorical/characterizing label</t>
  </si>
  <si>
    <t xml:space="preserve">Exact-match list: diversity poster boy, Professor Plagiarism, plagiarism professor/prof, fantasist, fabulist</t>
  </si>
  <si>
    <t xml:space="preserve">...of those, published before resignation</t>
  </si>
  <si>
    <t xml:space="preserve">Rate is higher in the smaller early phase</t>
  </si>
  <si>
    <t xml:space="preserve">...of those, published on or after resignation</t>
  </si>
  <si>
    <t xml:space="preserve">Labelled headlines, Daily Mail / MailOnline</t>
  </si>
  <si>
    <t xml:space="preserve">Labelled headlines, The Telegraph</t>
  </si>
  <si>
    <t xml:space="preserve">Headline topic test</t>
  </si>
  <si>
    <t xml:space="preserve">Before resignation</t>
  </si>
  <si>
    <t xml:space="preserve">On or after resignation</t>
  </si>
  <si>
    <t xml:space="preserve">Biography-band subtotal (publishing, threats, childhood, fundraising, athletics)</t>
  </si>
  <si>
    <t xml:space="preserve">Caution: headline topic is a crude proxy. A headline coded institutional may carry biographical claims in the body.</t>
  </si>
  <si>
    <t xml:space="preserve">Claim_ID</t>
  </si>
  <si>
    <t xml:space="preserve">Domain</t>
  </si>
  <si>
    <t xml:space="preserve">Normalized_Proposition</t>
  </si>
  <si>
    <t xml:space="preserve">Evidence_Date</t>
  </si>
  <si>
    <t xml:space="preserve">Status</t>
  </si>
  <si>
    <t xml:space="preserve">Evidence_Strength_0_4</t>
  </si>
  <si>
    <t xml:space="preserve">Reason</t>
  </si>
  <si>
    <t xml:space="preserve">Primary_Source_URL</t>
  </si>
  <si>
    <t xml:space="preserve">Coding_Caution</t>
  </si>
  <si>
    <t xml:space="preserve">C01</t>
  </si>
  <si>
    <t xml:space="preserve">Thesis</t>
  </si>
  <si>
    <t xml:space="preserve">Arday's dissertation contains extensive unattributed textual overlap with earlier work.</t>
  </si>
  <si>
    <t xml:space="preserve">Strongly corroborated</t>
  </si>
  <si>
    <t xml:space="preserve">A 63-page comparison dossier was reviewed by academics and later reporting independently documented numerous close matches.</t>
  </si>
  <si>
    <t xml:space="preserve">https://retractionwatch.com/2026/07/27/cambridge-jason-arday-plagiarism-allegations-times-higher-education-exclusive/</t>
  </si>
  <si>
    <t xml:space="preserve">Do not equate textual overlap automatically with an institutional misconduct finding.</t>
  </si>
  <si>
    <t xml:space="preserve">C02</t>
  </si>
  <si>
    <t xml:space="preserve">Liverpool John Moores University found Arday guilty of plagiarism.</t>
  </si>
  <si>
    <t xml:space="preserve">Contradicted</t>
  </si>
  <si>
    <t xml:space="preserve">Public reporting says LJMU investigated and did not uphold plagiarism.</t>
  </si>
  <si>
    <t xml:space="preserve">The non-finding does not erase the underlying textual evidence.</t>
  </si>
  <si>
    <t xml:space="preserve">C03</t>
  </si>
  <si>
    <t xml:space="preserve">LJMU had previously investigated allegations concerning the thesis and did not uphold plagiarism.</t>
  </si>
  <si>
    <t xml:space="preserve">Established</t>
  </si>
  <si>
    <t xml:space="preserve">Reported by Retraction Watch and subsequent mainstream coverage.</t>
  </si>
  <si>
    <t xml:space="preserve">Institutional disposition, not a finding that no overlap existed.</t>
  </si>
  <si>
    <t xml:space="preserve">C04</t>
  </si>
  <si>
    <t xml:space="preserve">Published research</t>
  </si>
  <si>
    <t xml:space="preserve">Arday's published research contains internally impossible or inconsistent participant data.</t>
  </si>
  <si>
    <t xml:space="preserve">The Times documented percentages totalling 110 percent, participant-number inconsistencies and changing participant descriptions.</t>
  </si>
  <si>
    <t xml:space="preserve">https://archive.ph/k280E</t>
  </si>
  <si>
    <t xml:space="preserve">Narrow numerical inconsistencies are directly checkable.</t>
  </si>
  <si>
    <t xml:space="preserve">C05</t>
  </si>
  <si>
    <t xml:space="preserve">Some methodology text in Arday's papers required post-publication correction and added attribution.</t>
  </si>
  <si>
    <t xml:space="preserve">Published corrections added citations and clarified methodological provenance.</t>
  </si>
  <si>
    <t xml:space="preserve">https://www.tandfonline.com/doi/full/10.1080/00131857.2024.2350203</t>
  </si>
  <si>
    <t xml:space="preserve">A correction establishes a publication problem, not necessarily intent.</t>
  </si>
  <si>
    <t xml:space="preserve">C06</t>
  </si>
  <si>
    <t xml:space="preserve">Arday fabricated research data.</t>
  </si>
  <si>
    <t xml:space="preserve">Supported but unresolved</t>
  </si>
  <si>
    <t xml:space="preserve">Documented anomalies support suspicion, but no institutional fraud adjudication had established fabrication by this date.</t>
  </si>
  <si>
    <t xml:space="preserve">Strong inference is not equivalent to adjudicated fact.</t>
  </si>
  <si>
    <t xml:space="preserve">C07</t>
  </si>
  <si>
    <t xml:space="preserve">A materially similar quotation was attributed in separate papers to different kinds of participants.</t>
  </si>
  <si>
    <t xml:space="preserve">The published texts were compared and the attribution conflict reported.</t>
  </si>
  <si>
    <t xml:space="preserve">Supports a serious data-integrity question.</t>
  </si>
  <si>
    <t xml:space="preserve">C08</t>
  </si>
  <si>
    <t xml:space="preserve">Mind funded or commissioned the research as represented in a paper.</t>
  </si>
  <si>
    <t xml:space="preserve">Substantially contradicted</t>
  </si>
  <si>
    <t xml:space="preserve">Mind told The Times it had no record of funding or commissioning the research.</t>
  </si>
  <si>
    <t xml:space="preserve">Organizational non-record is strong contrary evidence but not metaphysical proof.</t>
  </si>
  <si>
    <t xml:space="preserve">C09</t>
  </si>
  <si>
    <t xml:space="preserve">Academic affiliation</t>
  </si>
  <si>
    <t xml:space="preserve">Ohio State employed Arday or held him as a visiting professor as represented in biographies.</t>
  </si>
  <si>
    <t xml:space="preserve">Ohio State said it had no record of him as an employee.</t>
  </si>
  <si>
    <t xml:space="preserve">https://www.nationalreview.com/news/cambridge-prof-fighting-plagiarism-allegations-seems-to-have-fabricated-major-u-s-university-affiliation/amp/</t>
  </si>
  <si>
    <t xml:space="preserve">This does not rule out every informal contact.</t>
  </si>
  <si>
    <t xml:space="preserve">C10</t>
  </si>
  <si>
    <t xml:space="preserve">Arday had no affiliation with the University of Glasgow.</t>
  </si>
  <si>
    <t xml:space="preserve">Cambridge's original appointment announcement states he was Professor of Sociology of Education at Glasgow before moving to Cambridge.</t>
  </si>
  <si>
    <t xml:space="preserve">https://news.educ.cam.ac.uk/230223-jason-arday</t>
  </si>
  <si>
    <t xml:space="preserve">The disputed later title was visiting professor.</t>
  </si>
  <si>
    <t xml:space="preserve">C11</t>
  </si>
  <si>
    <t xml:space="preserve">Arday held the later visiting-professor title at Glasgow listed in a Cambridge biography.</t>
  </si>
  <si>
    <t xml:space="preserve">Glasgow disputed the visiting-professor claim in contemporaneous reporting.</t>
  </si>
  <si>
    <t xml:space="preserve">https://www.theguardian.com/uk-news/2026/aug/06/rise-and-fall-of-jason-arday</t>
  </si>
  <si>
    <t xml:space="preserve">Different from denying his earlier Glasgow professorship.</t>
  </si>
  <si>
    <t xml:space="preserve">C12</t>
  </si>
  <si>
    <t xml:space="preserve">Arday had no relationship with Nelson Mandela University.</t>
  </si>
  <si>
    <t xml:space="preserve">Reporting said he had an adjunct or fixed-term association even though the visiting-professor description was inaccurate.</t>
  </si>
  <si>
    <t xml:space="preserve">Affiliation existed while title was disputed.</t>
  </si>
  <si>
    <t xml:space="preserve">C13</t>
  </si>
  <si>
    <t xml:space="preserve">Arday was a visiting professor at Nelson Mandela University.</t>
  </si>
  <si>
    <t xml:space="preserve">The institution described an adjunct or fixed-term association rather than the visiting professorship claimed.</t>
  </si>
  <si>
    <t xml:space="preserve">A title discrepancy should not become 'no affiliation'.</t>
  </si>
  <si>
    <t xml:space="preserve">C14</t>
  </si>
  <si>
    <t xml:space="preserve">Publishing</t>
  </si>
  <si>
    <t xml:space="preserve">Palgrave published Being Young, Black and Male.</t>
  </si>
  <si>
    <t xml:space="preserve">Palgrave accepted a proposal but the book was not published.</t>
  </si>
  <si>
    <t xml:space="preserve">https://archive.ph/qLqsR</t>
  </si>
  <si>
    <t xml:space="preserve">Distinguish accepted proposal, forthcoming manuscript and published book.</t>
  </si>
  <si>
    <t xml:space="preserve">C15</t>
  </si>
  <si>
    <t xml:space="preserve">Palgrave had accepted a proposal for Being Young, Black and Male.</t>
  </si>
  <si>
    <t xml:space="preserve">Publisher and academic records reported in the investigation support the narrow proposition.</t>
  </si>
  <si>
    <t xml:space="preserve">This does not establish that a completed manuscript existed.</t>
  </si>
  <si>
    <t xml:space="preserve">C16</t>
  </si>
  <si>
    <t xml:space="preserve">Arday completed 600 miles in six days.</t>
  </si>
  <si>
    <t xml:space="preserve">Arday himself corrected the duration to twelve days.</t>
  </si>
  <si>
    <t xml:space="preserve">https://www.theguardian.com/education/ng-interactive/2026/aug/01/playbooks-plagiarism-pigs-head-new-claims-surrounding-cambridge-professor-jason-arday</t>
  </si>
  <si>
    <t xml:space="preserve">The correction does not disprove the underlying 600-mile run.</t>
  </si>
  <si>
    <t xml:space="preserve">C17</t>
  </si>
  <si>
    <t xml:space="preserve">Arday completed 600 miles over a twelve-day period.</t>
  </si>
  <si>
    <t xml:space="preserve">Unverified</t>
  </si>
  <si>
    <t xml:space="preserve">Arday stood by the distance and corrected the duration. No complete independent verification was located in this audit.</t>
  </si>
  <si>
    <t xml:space="preserve">Do not turn a corrected duration into disproof of the event.</t>
  </si>
  <si>
    <t xml:space="preserve">C18</t>
  </si>
  <si>
    <t xml:space="preserve">Arday completed thirty marathons in thirty-five days.</t>
  </si>
  <si>
    <t xml:space="preserve">Contemporaneous reporting supports the challenge, but this audit did not locate complete independent verification of all thirty marathons.</t>
  </si>
  <si>
    <t xml:space="preserve">Supported is not established.</t>
  </si>
  <si>
    <t xml:space="preserve">C19</t>
  </si>
  <si>
    <t xml:space="preserve">Arday completed the final portion of the marathon challenge with a hairline fracture.</t>
  </si>
  <si>
    <t xml:space="preserve">Contemporaneous accounts report the injury. Doctors said the feat would be very painful but possible. No public medical record was located.</t>
  </si>
  <si>
    <t xml:space="preserve">Medical plausibility is not event verification.</t>
  </si>
  <si>
    <t xml:space="preserve">C20</t>
  </si>
  <si>
    <t xml:space="preserve">Fundraising</t>
  </si>
  <si>
    <t xml:space="preserve">Arday personally raised roughly £5m to £5.5m for charity.</t>
  </si>
  <si>
    <t xml:space="preserve">Arday clarified that the total referred to fundraising collectives involving many people rather than his individual fundraising.</t>
  </si>
  <si>
    <t xml:space="preserve">The collective total is a separate proposition.</t>
  </si>
  <si>
    <t xml:space="preserve">C21</t>
  </si>
  <si>
    <t xml:space="preserve">Fundraising collectives involving Arday raised roughly £5m to £5.5m.</t>
  </si>
  <si>
    <t xml:space="preserve">Arday supplied the collective explanation but no complete independently checkable public ledger was located.</t>
  </si>
  <si>
    <t xml:space="preserve">Not disproved by failure of the personal formulation.</t>
  </si>
  <si>
    <t xml:space="preserve">C22</t>
  </si>
  <si>
    <t xml:space="preserve">Public biography</t>
  </si>
  <si>
    <t xml:space="preserve">Arday appeared in the famous television Seven Up series.</t>
  </si>
  <si>
    <t xml:space="preserve">The television chronology makes that impossible and the broadcaster said he did not participate. Arday said he meant a community initiative.</t>
  </si>
  <si>
    <t xml:space="preserve">A claimed separate local initiative remains a different proposition.</t>
  </si>
  <si>
    <t xml:space="preserve">C23</t>
  </si>
  <si>
    <t xml:space="preserve">A separate local or community initiative called Seven Up involving Arday existed.</t>
  </si>
  <si>
    <t xml:space="preserve">This was Arday's explanation after the television interpretation was challenged. No independent confirmation was located.</t>
  </si>
  <si>
    <t xml:space="preserve">Do not collapse this into the TV-series claim.</t>
  </si>
  <si>
    <t xml:space="preserve">C24</t>
  </si>
  <si>
    <t xml:space="preserve">The Metropolitan Police investigated the alleged pig's-head delivery in the manner Arday described.</t>
  </si>
  <si>
    <t xml:space="preserve">The Met said the claimed investigative details were categorically incorrect and that no such investigation took place.</t>
  </si>
  <si>
    <t xml:space="preserve">Not equivalent to proving that no pig's head was delivered.</t>
  </si>
  <si>
    <t xml:space="preserve">C25</t>
  </si>
  <si>
    <t xml:space="preserve">A pig's head was delivered to Arday's parents' home.</t>
  </si>
  <si>
    <t xml:space="preserve">No police record, photograph or independent documentary corroboration was located in the reporting reviewed. Family testimony was supportive.</t>
  </si>
  <si>
    <t xml:space="preserve">Absence of police corroboration does not establish non-occurrence.</t>
  </si>
  <si>
    <t xml:space="preserve">C26</t>
  </si>
  <si>
    <t xml:space="preserve">Arday received racist abuse after his Cambridge appointment.</t>
  </si>
  <si>
    <t xml:space="preserve">The Guardian reviewed racist emails and Cambridge confirmed security measures.</t>
  </si>
  <si>
    <t xml:space="preserve">Does not independently establish every later threat allegation.</t>
  </si>
  <si>
    <t xml:space="preserve">C27</t>
  </si>
  <si>
    <t xml:space="preserve">Two masked intruders entered Arday's home and one had a knife.</t>
  </si>
  <si>
    <t xml:space="preserve">Arday reported the episode. The intruders were not captured and independent corroboration was limited.</t>
  </si>
  <si>
    <t xml:space="preserve">Security measures show concern, not proof of the specific event.</t>
  </si>
  <si>
    <t xml:space="preserve">C28</t>
  </si>
  <si>
    <t xml:space="preserve">Childhood</t>
  </si>
  <si>
    <t xml:space="preserve">Arday was non-verbal through primary school or until about age eleven.</t>
  </si>
  <si>
    <t xml:space="preserve">Genuinely disputed</t>
  </si>
  <si>
    <t xml:space="preserve">The Guardian located witnesses in both directions. Some remembered him speaking and others remembered him as non-speaking in primary school.</t>
  </si>
  <si>
    <t xml:space="preserve">https://www.theguardian.com/uk-news/2026/aug/12/jason-arday-cambridge-claim-non-verbal-child</t>
  </si>
  <si>
    <t xml:space="preserve">The mixed record should not be coded false.</t>
  </si>
  <si>
    <t xml:space="preserve">C29</t>
  </si>
  <si>
    <t xml:space="preserve">Former schoolmates uniformly contradicted Arday's non-verbal childhood account.</t>
  </si>
  <si>
    <t xml:space="preserve">The Guardian's own interviews included school friends who supported substantial parts of his account.</t>
  </si>
  <si>
    <t xml:space="preserve">Headline framing can obscure mixed witness evidence.</t>
  </si>
  <si>
    <t xml:space="preserve">C30</t>
  </si>
  <si>
    <t xml:space="preserve">Simon &amp; Schuster paid or offered Arday £1.4m for his memoir.</t>
  </si>
  <si>
    <t xml:space="preserve">Arday had stated a figure of 1.4 million without specifying currency. The publisher did not confirm the amount.</t>
  </si>
  <si>
    <t xml:space="preserve">It is established that he made the claim, not that the amount was paid.</t>
  </si>
  <si>
    <t xml:space="preserve">C31</t>
  </si>
  <si>
    <t xml:space="preserve">Arday himself falsely claimed professional-level football and snooker achievements.</t>
  </si>
  <si>
    <t xml:space="preserve">Unresolved provenance</t>
  </si>
  <si>
    <t xml:space="preserve">At least some formulations were traced to a University of Bath interview or transcription that Bath later corrected.</t>
  </si>
  <si>
    <t xml:space="preserve">https://www.thetimes.com/uk/education/article/jason-arday-cambridge-professor-plagiarism-fantasist-claims-gtm8f8fjq</t>
  </si>
  <si>
    <t xml:space="preserve">Separate Arday's own words from third-party biographical transcription.</t>
  </si>
  <si>
    <t xml:space="preserve">C32</t>
  </si>
  <si>
    <t xml:space="preserve">Institutional process</t>
  </si>
  <si>
    <t xml:space="preserve">Cambridge opened a new investigation into Arday's qualifications and honorary appointments on August 5.</t>
  </si>
  <si>
    <t xml:space="preserve">Cambridge publicly announced the investigation.</t>
  </si>
  <si>
    <t xml:space="preserve">https://www.cam.ac.uk/notices/news/statement-about-professor-arday</t>
  </si>
  <si>
    <t xml:space="preserve">Opening an investigation is not a finding of misconduct.</t>
  </si>
  <si>
    <t xml:space="preserve">C33</t>
  </si>
  <si>
    <t xml:space="preserve">Cambridge publicly presented Arday's appointment as symbolically important for diversity and under-representation.</t>
  </si>
  <si>
    <t xml:space="preserve">Cambridge's 2023 appointment announcement explicitly emphasized race, inequality, diversity and under-representation.</t>
  </si>
  <si>
    <t xml:space="preserve">Supports symbolic elevation, not a sole-cause hiring inference.</t>
  </si>
  <si>
    <t xml:space="preserve">C34</t>
  </si>
  <si>
    <t xml:space="preserve">Arday was hired because of DEI rather than ordinary academic considerations.</t>
  </si>
  <si>
    <t xml:space="preserve">Causal interpretation</t>
  </si>
  <si>
    <t xml:space="preserve">Public diversity framing is consistent with the claim but does not establish the counterfactual cause of the appointment.</t>
  </si>
  <si>
    <t xml:space="preserve">Hiring records or decision-maker evidence would be needed.</t>
  </si>
  <si>
    <t xml:space="preserve">C35</t>
  </si>
  <si>
    <t xml:space="preserve">Media process</t>
  </si>
  <si>
    <t xml:space="preserve">Times Higher Education substantially investigated the plagiarism allegations in 2025 but did not publish after legal correspondence.</t>
  </si>
  <si>
    <t xml:space="preserve">Retraction Watch reported the sequence and reporter Jack Grove later described it in his own account.</t>
  </si>
  <si>
    <t xml:space="preserve">Evidence for one documented deterrence episode, not proof every major outlet was stopped.</t>
  </si>
  <si>
    <t xml:space="preserve">C36</t>
  </si>
  <si>
    <t xml:space="preserve">Police told Times Higher Education reporter Jack Grove not to contact Arday again during his reporting.</t>
  </si>
  <si>
    <t xml:space="preserve">Grove described the instruction and the Met later acknowledged its action was wrong.</t>
  </si>
  <si>
    <t xml:space="preserve">https://www.timeshighereducation.com/opinion/i-was-reported-police-over-arday-case-i-was-just-doing-my-job</t>
  </si>
  <si>
    <t xml:space="preserve">Relevant to institutional pressure on reporting.</t>
  </si>
  <si>
    <t xml:space="preserve">C37</t>
  </si>
  <si>
    <t xml:space="preserve">The Met later acknowledged that its action concerning Grove could frustrate legitimate journalism.</t>
  </si>
  <si>
    <t xml:space="preserve">The Met publicly accepted the error in reporting by Times Higher Education.</t>
  </si>
  <si>
    <t xml:space="preserve">https://www.timeshighereducation.com/news/police-admit-it-was-wrong-tell-reporter-stop-enquiries</t>
  </si>
  <si>
    <t xml:space="preserve">Strong support for the gatekeeping-process account.</t>
  </si>
  <si>
    <t xml:space="preserve">C38</t>
  </si>
  <si>
    <t xml:space="preserve">Traditional outlets generally had the Arday story and were all prevented from publishing it.</t>
  </si>
  <si>
    <t xml:space="preserve">Not established</t>
  </si>
  <si>
    <t xml:space="preserve">This audit has firm documentation for Times Higher Education, not comparable proof for every named national newspaper.</t>
  </si>
  <si>
    <t xml:space="preserve">Do not generalize from the documented THE case without additional records.</t>
  </si>
  <si>
    <t xml:space="preserve">C39</t>
  </si>
  <si>
    <t xml:space="preserve">Defensive claims</t>
  </si>
  <si>
    <t xml:space="preserve">There was no evidence whatsoever supporting plagiarism or publication-integrity concerns.</t>
  </si>
  <si>
    <t xml:space="preserve">Published corrections and documented textual overlap make a literal no-evidence claim untenable even though institutions had not upheld misconduct.</t>
  </si>
  <si>
    <t xml:space="preserve">https://goodlawproject.org/petition/stand-in-solidarity-with-jason-arday/</t>
  </si>
  <si>
    <t xml:space="preserve">A mirror-image calibration failure.</t>
  </si>
  <si>
    <t xml:space="preserve">C40</t>
  </si>
  <si>
    <t xml:space="preserve">Death causation</t>
  </si>
  <si>
    <t xml:space="preserve">The press, DEI, Cambridge, racism or Cofnas caused Arday's death.</t>
  </si>
  <si>
    <t xml:space="preserve">Not adjudicable from public evidence</t>
  </si>
  <si>
    <t xml:space="preserve">The original 249 include initial death reporting, but no evidence in the corpus establishes one of these broad causal theories.</t>
  </si>
  <si>
    <t xml:space="preserve">Keep moral and causal interpretation separate from established events.</t>
  </si>
  <si>
    <t xml:space="preserve">Article_ID</t>
  </si>
  <si>
    <t xml:space="preserve">Publication</t>
  </si>
  <si>
    <t xml:space="preserve">Atomic_Claim_Paraphrase</t>
  </si>
  <si>
    <t xml:space="preserve">Assertion_Mode</t>
  </si>
  <si>
    <t xml:space="preserve">Assertion_Strength_0_4</t>
  </si>
  <si>
    <t xml:space="preserve">Evidence_Status_As_Of_Date</t>
  </si>
  <si>
    <t xml:space="preserve">Calibration_Gap</t>
  </si>
  <si>
    <t xml:space="preserve">Coding_Note</t>
  </si>
  <si>
    <t xml:space="preserve">Article_Source_URL</t>
  </si>
  <si>
    <t xml:space="preserve">Earlier biographies gave the 600-mile effort as six days.</t>
  </si>
  <si>
    <t xml:space="preserve">Arday corrected the duration to twelve days.</t>
  </si>
  <si>
    <t xml:space="preserve">Arday maintained that he completed the 600-mile distance.</t>
  </si>
  <si>
    <t xml:space="preserve">Underlying distance remained unverified in the reviewed public evidence.</t>
  </si>
  <si>
    <t xml:space="preserve">Arday maintained that he completed thirty marathons in thirty-five days.</t>
  </si>
  <si>
    <t xml:space="preserve">Contemporaneous coverage supports the attempt but not every marathon independently.</t>
  </si>
  <si>
    <t xml:space="preserve">Public biographies had represented the multimillion-pound fundraising total as Arday's achievement.</t>
  </si>
  <si>
    <t xml:space="preserve">Reporter-supported inference</t>
  </si>
  <si>
    <t xml:space="preserve">Arday clarified that it was a collective total.</t>
  </si>
  <si>
    <t xml:space="preserve">Arday said fundraising collectives involving roughly 100 people produced the total.</t>
  </si>
  <si>
    <t xml:space="preserve">The article did not independently verify the complete amount.</t>
  </si>
  <si>
    <t xml:space="preserve">Arday had received racist emails after his Cambridge appointment.</t>
  </si>
  <si>
    <t xml:space="preserve">The Guardian reviewed emails and Cambridge confirmed security concerns.</t>
  </si>
  <si>
    <t xml:space="preserve">Arday's account of police investigation into the pig's-head incident was contradicted by the Met.</t>
  </si>
  <si>
    <t xml:space="preserve">The Met described the claimed investigative details as categorically incorrect.</t>
  </si>
  <si>
    <t xml:space="preserve">Arday said a pig's head had been delivered to his parents' home.</t>
  </si>
  <si>
    <t xml:space="preserve">No police record or independent documentary corroboration was located by the article.</t>
  </si>
  <si>
    <t xml:space="preserve">Arday described masked intruders entering his home, one with a knife.</t>
  </si>
  <si>
    <t xml:space="preserve">Security measures do not prove the specific incident.</t>
  </si>
  <si>
    <t xml:space="preserve">The Times</t>
  </si>
  <si>
    <t xml:space="preserve">One paper's sex percentages totalled 110 percent.</t>
  </si>
  <si>
    <t xml:space="preserve">Directly checkable in the paper.</t>
  </si>
  <si>
    <t xml:space="preserve">Participant numbering and demographic descriptions were internally inconsistent.</t>
  </si>
  <si>
    <t xml:space="preserve">Directly checkable across the published text.</t>
  </si>
  <si>
    <t xml:space="preserve">A materially similar quotation appeared with different participant identities in separate papers.</t>
  </si>
  <si>
    <t xml:space="preserve">Textual comparison supports the report.</t>
  </si>
  <si>
    <t xml:space="preserve">Mind said it had no record of commissioning or funding the stated research.</t>
  </si>
  <si>
    <t xml:space="preserve">Accurate attribution is cautious despite strong underlying evidence.</t>
  </si>
  <si>
    <t xml:space="preserve">The anomalies could indicate fabrication.</t>
  </si>
  <si>
    <t xml:space="preserve">The article used inferential language rather than an adjudicated fraud finding.</t>
  </si>
  <si>
    <t xml:space="preserve">The Palgrave book was not published.</t>
  </si>
  <si>
    <t xml:space="preserve">Publisher and academic records support the narrow proposition.</t>
  </si>
  <si>
    <t xml:space="preserve">Palgrave had accepted a proposal for the book.</t>
  </si>
  <si>
    <t xml:space="preserve">This qualification matters to stronger headline framing.</t>
  </si>
  <si>
    <t xml:space="preserve">THE had assembled a substantial plagiarism dossier before Cofnas published.</t>
  </si>
  <si>
    <t xml:space="preserve">Primary reporter account, corroborated by Retraction Watch.</t>
  </si>
  <si>
    <t xml:space="preserve">Police instructed Grove not to contact Arday again.</t>
  </si>
  <si>
    <t xml:space="preserve">Later corroborated by the Met's acknowledgement.</t>
  </si>
  <si>
    <t xml:space="preserve">AI01</t>
  </si>
  <si>
    <t xml:space="preserve">Three of four AI-detection tools reportedly scored the resignation letter as predominantly AI-generated.</t>
  </si>
  <si>
    <t xml:space="preserve">Established as detector output</t>
  </si>
  <si>
    <t xml:space="preserve">Establishes detector outputs, not authorship.</t>
  </si>
  <si>
    <t xml:space="preserve">https://www.thetimes.com/uk/education/article/jason-arday-resignation-letter-ai-chatgpt-qmfzt7gmj</t>
  </si>
  <si>
    <t xml:space="preserve">AI02</t>
  </si>
  <si>
    <t xml:space="preserve">Arday's resignation letter was AI-written.</t>
  </si>
  <si>
    <t xml:space="preserve">Detector scores alone do not establish authorship.</t>
  </si>
  <si>
    <t xml:space="preserve">Arday was not a participant in the famous television Seven Up series.</t>
  </si>
  <si>
    <t xml:space="preserve">Broadcaster and chronology evidence support the narrow proposition.</t>
  </si>
  <si>
    <t xml:space="preserve">Arday said he meant a separate community initiative rather than the television series.</t>
  </si>
  <si>
    <t xml:space="preserve">Established as statement</t>
  </si>
  <si>
    <t xml:space="preserve">Underlying initiative remained unverified.</t>
  </si>
  <si>
    <t xml:space="preserve">Arday had stated that his memoir attracted a 1.4 million figure.</t>
  </si>
  <si>
    <t xml:space="preserve">Publisher did not verify the amount.</t>
  </si>
  <si>
    <t xml:space="preserve">The Met acknowledged that its instruction to Grove was wrong and could frustrate legitimate journalism.</t>
  </si>
  <si>
    <t xml:space="preserve">Institutional acknowledgement.</t>
  </si>
  <si>
    <t xml:space="preserve">Two former pupils remembered Arday speaking in primary school.</t>
  </si>
  <si>
    <t xml:space="preserve">Established as testimony</t>
  </si>
  <si>
    <t xml:space="preserve">Testimony is established, while the historical proposition remains disputed.</t>
  </si>
  <si>
    <t xml:space="preserve">Two other former pupils supported the account that he had not spoken in primary school.</t>
  </si>
  <si>
    <t xml:space="preserve">Cuts against categorical falsification of the childhood claim.</t>
  </si>
  <si>
    <t xml:space="preserve">A woman who helped him as a young child remembered serious learning difficulties and no speech to her.</t>
  </si>
  <si>
    <t xml:space="preserve">Additional supportive witness evidence.</t>
  </si>
  <si>
    <t xml:space="preserve">The evidence from school acquaintances was mixed rather than uniform.</t>
  </si>
  <si>
    <t xml:space="preserve">The article's own witness set establishes this.</t>
  </si>
  <si>
    <t xml:space="preserve">Source</t>
  </si>
  <si>
    <t xml:space="preserve">Item</t>
  </si>
  <si>
    <t xml:space="preserve">URL</t>
  </si>
  <si>
    <t xml:space="preserve">Use_in_Audit</t>
  </si>
  <si>
    <t xml:space="preserve">NewsCord</t>
  </si>
  <si>
    <t xml:space="preserve">249-article census and article list</t>
  </si>
  <si>
    <t xml:space="preserve">Defines original 249, outlet totals, time window and headline list.</t>
  </si>
  <si>
    <t xml:space="preserve">Cambridge Faculty of Education</t>
  </si>
  <si>
    <t xml:space="preserve">Appointment announcement</t>
  </si>
  <si>
    <t xml:space="preserve">Primary source for appointment framing, career background and diversity symbolism.</t>
  </si>
  <si>
    <t xml:space="preserve">Cambridge University</t>
  </si>
  <si>
    <t xml:space="preserve">Statement about Professor Arday</t>
  </si>
  <si>
    <t xml:space="preserve">Primary source for new investigation.</t>
  </si>
  <si>
    <t xml:space="preserve">Nathan Cofnas</t>
  </si>
  <si>
    <t xml:space="preserve">DEI Fraud and Cover-Up at Cambridge</t>
  </si>
  <si>
    <t xml:space="preserve">https://ncofnas.com/p/dei-fraud-and-cover-up-at-cambridge</t>
  </si>
  <si>
    <t xml:space="preserve">Originating public accusation.</t>
  </si>
  <si>
    <t xml:space="preserve">Retraction Watch</t>
  </si>
  <si>
    <t xml:space="preserve">Cambridge professor accused of plagiarism</t>
  </si>
  <si>
    <t xml:space="preserve">Earlier warnings, THE's unpublished investigation, legal correspondence and journal corrections.</t>
  </si>
  <si>
    <t xml:space="preserve">I was reported to police over Arday case</t>
  </si>
  <si>
    <t xml:space="preserve">Jack Grove's primary account of investigation and police contact.</t>
  </si>
  <si>
    <t xml:space="preserve">Police admit it was wrong to tell reporter to stop enquiries</t>
  </si>
  <si>
    <t xml:space="preserve">Met acknowledgement concerning interference with legitimate reporting.</t>
  </si>
  <si>
    <t xml:space="preserve">Playbooks, plagiarism and a pig's head</t>
  </si>
  <si>
    <t xml:space="preserve">Major expansion from scholarship into athletics, fundraising and threats.</t>
  </si>
  <si>
    <t xml:space="preserve">Rise and fall of Jason Arday</t>
  </si>
  <si>
    <t xml:space="preserve">Broad allegation/evidence roundup.</t>
  </si>
  <si>
    <t xml:space="preserve">Schoolfriends give differing accounts</t>
  </si>
  <si>
    <t xml:space="preserve">Mixed-evidence case for childhood speech claim.</t>
  </si>
  <si>
    <t xml:space="preserve">Cambridge professor's impossible research data</t>
  </si>
  <si>
    <t xml:space="preserve">Detailed data-integrity audit with directly checkable anomalies.</t>
  </si>
  <si>
    <t xml:space="preserve">Book claim audit</t>
  </si>
  <si>
    <t xml:space="preserve">Evidence distinguishing accepted book proposal from published book.</t>
  </si>
  <si>
    <t xml:space="preserve">National Review</t>
  </si>
  <si>
    <t xml:space="preserve">Ohio State affiliation inquiry</t>
  </si>
  <si>
    <t xml:space="preserve">Ohio State response on employment or visiting role.</t>
  </si>
  <si>
    <t xml:space="preserve">Good Law Project</t>
  </si>
  <si>
    <t xml:space="preserve">Stand in solidarity with Jason Arday</t>
  </si>
  <si>
    <t xml:space="preserve">Defensive claims coded under the same evidentiary standard.</t>
  </si>
  <si>
    <t xml:space="preserve">Educational Philosophy and Theory</t>
  </si>
  <si>
    <t xml:space="preserve">Correction</t>
  </si>
  <si>
    <t xml:space="preserve">Primary correction source for methodology attribution.</t>
  </si>
  <si>
    <t xml:space="preserve">Historical former NewsCord rows</t>
  </si>
  <si>
    <t xml:space="preserve">Current clean pre-death subset</t>
  </si>
  <si>
    <t xml:space="preserve">Before Aug 5</t>
  </si>
  <si>
    <t xml:space="preserve">Aug 5 / last-day label in former table</t>
  </si>
  <si>
    <t xml:space="preserve">Final 9 days after resignation</t>
  </si>
  <si>
    <t xml:space="preserve">Post-boundary items in former 249</t>
  </si>
  <si>
    <t xml:space="preserve">Source-verified pilot articles</t>
  </si>
  <si>
    <t xml:space="preserve">Pilot atomic claim occurrences</t>
  </si>
  <si>
    <t xml:space="preserve">Normalized claim families</t>
  </si>
</sst>
</file>

<file path=xl/styles.xml><?xml version="1.0" encoding="utf-8"?>
<styleSheet xmlns="http://schemas.openxmlformats.org/spreadsheetml/2006/main">
  <numFmts count="3">
    <numFmt numFmtId="164" formatCode="General"/>
    <numFmt numFmtId="165" formatCode="yyyy\-mm\-dd"/>
    <numFmt numFmtId="166" formatCode="mm/dd/yy"/>
  </numFmts>
  <fonts count="9">
    <font>
      <sz val="10"/>
      <name val="Arial"/>
      <family val="2"/>
      <charset val="1"/>
    </font>
    <font>
      <sz val="10"/>
      <name val="Arial"/>
      <family val="0"/>
    </font>
    <font>
      <sz val="10"/>
      <name val="Arial"/>
      <family val="0"/>
    </font>
    <font>
      <sz val="10"/>
      <name val="Arial"/>
      <family val="0"/>
    </font>
    <font>
      <b val="true"/>
      <sz val="11"/>
      <color rgb="FFFFFFFF"/>
      <name val="Calibri"/>
      <family val="0"/>
      <charset val="1"/>
    </font>
    <font>
      <b val="true"/>
      <sz val="11"/>
      <name val="Calibri"/>
      <family val="0"/>
      <charset val="1"/>
    </font>
    <font>
      <sz val="11"/>
      <name val="Calibri"/>
      <family val="0"/>
      <charset val="1"/>
    </font>
    <font>
      <b val="true"/>
      <sz val="11"/>
      <name val="Arial"/>
      <family val="0"/>
      <charset val="1"/>
    </font>
    <font>
      <sz val="11"/>
      <name val="Arial"/>
      <family val="0"/>
      <charset val="1"/>
    </font>
  </fonts>
  <fills count="4">
    <fill>
      <patternFill patternType="none"/>
    </fill>
    <fill>
      <patternFill patternType="gray125"/>
    </fill>
    <fill>
      <patternFill patternType="solid">
        <fgColor rgb="FF1F4E78"/>
        <bgColor rgb="FF003366"/>
      </patternFill>
    </fill>
    <fill>
      <patternFill patternType="solid">
        <fgColor rgb="FFD9EAF7"/>
        <bgColor rgb="FFCCFFFF"/>
      </patternFill>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0">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4" fillId="2" borderId="0" xfId="0" applyFont="true" applyBorder="false" applyAlignment="true" applyProtection="false">
      <alignment horizontal="general" vertical="center" textRotation="0" wrapText="true" indent="0" shrinkToFit="false"/>
      <protection locked="true" hidden="false"/>
    </xf>
    <xf numFmtId="164" fontId="5" fillId="3" borderId="0" xfId="0" applyFont="true" applyBorder="false" applyAlignment="true" applyProtection="false">
      <alignment horizontal="general" vertical="bottom" textRotation="0" wrapText="true" indent="0" shrinkToFit="false"/>
      <protection locked="true" hidden="false"/>
    </xf>
    <xf numFmtId="164" fontId="6" fillId="0" borderId="0" xfId="0" applyFont="true" applyBorder="false" applyAlignment="true" applyProtection="false">
      <alignment horizontal="general" vertical="bottom" textRotation="0" wrapText="true" indent="0" shrinkToFit="false"/>
      <protection locked="true" hidden="false"/>
    </xf>
    <xf numFmtId="164" fontId="4" fillId="2" borderId="0" xfId="0" applyFont="true" applyBorder="false" applyAlignment="true" applyProtection="false">
      <alignment horizontal="general" vertical="bottom" textRotation="0" wrapText="true" indent="0" shrinkToFit="false"/>
      <protection locked="true" hidden="false"/>
    </xf>
    <xf numFmtId="165" fontId="6" fillId="0" borderId="0" xfId="0" applyFont="true" applyBorder="false" applyAlignment="true" applyProtection="false">
      <alignment horizontal="general" vertical="bottom" textRotation="0" wrapText="true" indent="0" shrinkToFit="false"/>
      <protection locked="true" hidden="false"/>
    </xf>
    <xf numFmtId="164" fontId="7" fillId="0" borderId="0" xfId="0" applyFont="true" applyBorder="false" applyAlignment="true" applyProtection="false">
      <alignment horizontal="general" vertical="bottom" textRotation="0" wrapText="false" indent="0" shrinkToFit="false"/>
      <protection locked="true" hidden="false"/>
    </xf>
    <xf numFmtId="164" fontId="8" fillId="0" borderId="0" xfId="0" applyFont="true" applyBorder="false" applyAlignment="true" applyProtection="false">
      <alignment horizontal="general" vertical="bottom" textRotation="0" wrapText="false" indent="0" shrinkToFit="false"/>
      <protection locked="true" hidden="false"/>
    </xf>
    <xf numFmtId="166" fontId="8" fillId="0" borderId="0" xfId="0" applyFont="true" applyBorder="false" applyAlignment="tru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3">
    <dxf>
      <fill>
        <patternFill patternType="solid">
          <fgColor rgb="FF1F4E78"/>
          <bgColor rgb="FF000000"/>
        </patternFill>
      </fill>
    </dxf>
    <dxf>
      <fill>
        <patternFill patternType="solid">
          <bgColor rgb="FF000000"/>
        </patternFill>
      </fill>
    </dxf>
    <dxf>
      <fill>
        <patternFill patternType="solid">
          <fgColor rgb="FFFFFFFF"/>
          <bgColor rgb="FF000000"/>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9EAF7"/>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1F4E78"/>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sharedStrings" Target="sharedStrings.xml"/>
</Relationships>
</file>

<file path=xl/tables/table1.xml><?xml version="1.0" encoding="utf-8"?>
<table xmlns="http://schemas.openxmlformats.org/spreadsheetml/2006/main" id="1" name="ClaimLedgerTable" displayName="ClaimLedgerTable" ref="A1:I41" headerRowCount="1" totalsRowCount="0" totalsRowShown="0">
  <tableColumns count="9">
    <tableColumn id="1" name="Claim_ID"/>
    <tableColumn id="2" name="Domain"/>
    <tableColumn id="3" name="Normalized_Proposition"/>
    <tableColumn id="4" name="Evidence_Date"/>
    <tableColumn id="5" name="Status"/>
    <tableColumn id="6" name="Evidence_Strength_0_4"/>
    <tableColumn id="7" name="Reason"/>
    <tableColumn id="8" name="Primary_Source_URL"/>
    <tableColumn id="9" name="Coding_Caution"/>
  </tableColumns>
</table>
</file>

<file path=xl/tables/table2.xml><?xml version="1.0" encoding="utf-8"?>
<table xmlns="http://schemas.openxmlformats.org/spreadsheetml/2006/main" id="2" name="Corpus249Table" displayName="Corpus249Table" ref="A1:K250" headerRowCount="1" totalsRowCount="0" totalsRowShown="0">
  <tableColumns count="11">
    <tableColumn id="1" name="ID"/>
    <tableColumn id="2" name="Date"/>
    <tableColumn id="3" name="Outlet"/>
    <tableColumn id="4" name="Byline"/>
    <tableColumn id="5" name="Headline"/>
    <tableColumn id="6" name="NewsCord_Window"/>
    <tableColumn id="7" name="Headline_Topic_FirstPass"/>
    <tableColumn id="8" name="Headline_Mode_FirstPass"/>
    <tableColumn id="9" name="Loaded_Label_Flag"/>
    <tableColumn id="10" name="Audit_Status"/>
    <tableColumn id="11" name="Corpus_Source"/>
  </tableColumns>
</table>
</file>

<file path=xl/tables/table3.xml><?xml version="1.0" encoding="utf-8"?>
<table xmlns="http://schemas.openxmlformats.org/spreadsheetml/2006/main" id="3" name="PilotClaimsTable" displayName="PilotClaimsTable" ref="A1:L29" headerRowCount="1" totalsRowCount="0" totalsRowShown="0">
  <tableColumns count="12">
    <tableColumn id="1" name="Article_ID"/>
    <tableColumn id="2" name="Publication"/>
    <tableColumn id="3" name="Date"/>
    <tableColumn id="4" name="Claim_ID"/>
    <tableColumn id="5" name="Atomic_Claim_Paraphrase"/>
    <tableColumn id="6" name="Assertion_Mode"/>
    <tableColumn id="7" name="Assertion_Strength_0_4"/>
    <tableColumn id="8" name="Evidence_Status_As_Of_Date"/>
    <tableColumn id="9" name="Evidence_Strength_0_4"/>
    <tableColumn id="10" name="Calibration_Gap"/>
    <tableColumn id="11" name="Coding_Note"/>
    <tableColumn id="12" name="Article_Source_URL"/>
  </tableColumns>
</table>
</file>

<file path=xl/tables/table4.xml><?xml version="1.0" encoding="utf-8"?>
<table xmlns="http://schemas.openxmlformats.org/spreadsheetml/2006/main" id="4" name="SourcesTable" displayName="SourcesTable" ref="A1:E16" headerRowCount="1" totalsRowCount="0" totalsRowShown="0">
  <tableColumns count="5">
    <tableColumn id="1" name="Source"/>
    <tableColumn id="2" name="Item"/>
    <tableColumn id="3" name="Date"/>
    <tableColumn id="4" name="URL"/>
    <tableColumn id="5" name="Use_in_Audit"/>
  </tableColumns>
</table>
</file>

<file path=xl/theme/theme1.xml><?xml version="1.0" encoding="utf-8"?>
<a:theme xmlns:a="http://schemas.openxmlformats.org/drawingml/2006/main" xmlns:r="http://schemas.openxmlformats.org/officeDocument/2006/relationships" name="ChatGPT">
  <a:themeElements>
    <a:clrScheme name="ChatGPT">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pitchFamily="0" charset="1"/>
        <a:ea typeface="Calibri Light" pitchFamily="0" charset="1"/>
        <a:cs typeface="Calibri Light" pitchFamily="0" charset="1"/>
      </a:majorFont>
      <a:minorFont>
        <a:latin typeface="Calibri" pitchFamily="0" charset="1"/>
        <a:ea typeface="Calibri" pitchFamily="0" charset="1"/>
        <a:cs typeface="Calibri" pitchFamily="0" charset="1"/>
      </a:minorFont>
    </a:fontScheme>
    <a:fmtScheme>
      <a:fillStyleLst>
        <a:solidFill>
          <a:schemeClr val="phClr"/>
        </a:solidFill>
        <a:gradFill>
          <a:gsLst>
            <a:gs pos="0">
              <a:schemeClr val="phClr">
                <a:tint val="67000"/>
                <a:lumMod val="110000"/>
              </a:schemeClr>
            </a:gs>
            <a:gs pos="50000">
              <a:schemeClr val="phClr">
                <a:tint val="73000"/>
                <a:lumMod val="105000"/>
              </a:schemeClr>
            </a:gs>
            <a:gs pos="100000">
              <a:schemeClr val="phClr">
                <a:tint val="81000"/>
                <a:lumMod val="105000"/>
              </a:schemeClr>
            </a:gs>
          </a:gsLst>
          <a:lin ang="5400000" scaled="0"/>
          <a:tileRect l="0" t="0" r="0" b="0"/>
        </a:gradFill>
        <a:gradFill>
          <a:gsLst>
            <a:gs pos="0">
              <a:schemeClr val="phClr">
                <a:tint val="94000"/>
                <a:lumMod val="102000"/>
              </a:schemeClr>
            </a:gs>
            <a:gs pos="50000">
              <a:schemeClr val="phClr">
                <a:shade val="100000"/>
                <a:lumMod val="100000"/>
              </a:schemeClr>
            </a:gs>
            <a:gs pos="100000">
              <a:schemeClr val="phClr">
                <a:shade val="78000"/>
                <a:lumMod val="99000"/>
              </a:schemeClr>
            </a:gs>
          </a:gsLst>
          <a:lin ang="5400000" scaled="0"/>
          <a:tileRect l="0" t="0" r="0" b="0"/>
        </a:gradFill>
      </a:fillStyleLst>
      <a:lnStyleLst>
        <a:ln w="12700">
          <a:prstDash val="solid"/>
        </a:ln>
        <a:ln w="19050">
          <a:prstDash val="solid"/>
        </a:ln>
        <a:ln w="25400">
          <a:prstDash val="solid"/>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2.xml.rels><?xml version="1.0" encoding="UTF-8"?>
<Relationships xmlns="http://schemas.openxmlformats.org/package/2006/relationships"><Relationship Id="rId1" Type="http://schemas.openxmlformats.org/officeDocument/2006/relationships/table" Target="../tables/table2.xml"/>
</Relationships>
</file>

<file path=xl/worksheets/_rels/sheet4.xml.rels><?xml version="1.0" encoding="UTF-8"?>
<Relationships xmlns="http://schemas.openxmlformats.org/package/2006/relationships"><Relationship Id="rId1" Type="http://schemas.openxmlformats.org/officeDocument/2006/relationships/table" Target="../tables/table1.xml"/>
</Relationships>
</file>

<file path=xl/worksheets/_rels/sheet5.xml.rels><?xml version="1.0" encoding="UTF-8"?>
<Relationships xmlns="http://schemas.openxmlformats.org/package/2006/relationships"><Relationship Id="rId1" Type="http://schemas.openxmlformats.org/officeDocument/2006/relationships/table" Target="../tables/table3.xml"/>
</Relationships>
</file>

<file path=xl/worksheets/_rels/sheet6.xml.rels><?xml version="1.0" encoding="UTF-8"?>
<Relationships xmlns="http://schemas.openxmlformats.org/package/2006/relationships"><Relationship Id="rId1" Type="http://schemas.openxmlformats.org/officeDocument/2006/relationships/table" Target="../tables/table4.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18"/>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24"/>
    <col collapsed="false" customWidth="true" hidden="false" outlineLevel="0" max="2" min="2" style="1" width="95"/>
  </cols>
  <sheetData>
    <row r="1" customFormat="false" ht="41.25" hidden="false" customHeight="true" outlineLevel="0" collapsed="false">
      <c r="A1" s="2" t="s">
        <v>0</v>
      </c>
      <c r="B1" s="2"/>
    </row>
    <row r="2" customFormat="false" ht="54.75" hidden="false" customHeight="true" outlineLevel="0" collapsed="false">
      <c r="A2" s="3" t="s">
        <v>1</v>
      </c>
      <c r="B2" s="4" t="s">
        <v>2</v>
      </c>
    </row>
    <row r="3" customFormat="false" ht="41.25" hidden="false" customHeight="true" outlineLevel="0" collapsed="false">
      <c r="A3" s="3" t="s">
        <v>3</v>
      </c>
      <c r="B3" s="4" t="s">
        <v>4</v>
      </c>
    </row>
    <row r="4" customFormat="false" ht="41.25" hidden="false" customHeight="true" outlineLevel="0" collapsed="false">
      <c r="A4" s="3" t="s">
        <v>5</v>
      </c>
      <c r="B4" s="4" t="s">
        <v>6</v>
      </c>
    </row>
    <row r="5" customFormat="false" ht="27.75" hidden="false" customHeight="true" outlineLevel="0" collapsed="false">
      <c r="A5" s="3" t="s">
        <v>7</v>
      </c>
      <c r="B5" s="4" t="s">
        <v>8</v>
      </c>
    </row>
    <row r="6" customFormat="false" ht="15" hidden="false" customHeight="true" outlineLevel="0" collapsed="false">
      <c r="A6" s="3" t="s">
        <v>9</v>
      </c>
      <c r="B6" s="4" t="s">
        <v>10</v>
      </c>
    </row>
    <row r="7" customFormat="false" ht="15" hidden="false" customHeight="true" outlineLevel="0" collapsed="false">
      <c r="A7" s="3" t="s">
        <v>11</v>
      </c>
      <c r="B7" s="4" t="s">
        <v>12</v>
      </c>
    </row>
    <row r="8" customFormat="false" ht="15" hidden="false" customHeight="true" outlineLevel="0" collapsed="false">
      <c r="A8" s="3" t="s">
        <v>13</v>
      </c>
      <c r="B8" s="4" t="s">
        <v>14</v>
      </c>
    </row>
    <row r="9" customFormat="false" ht="15" hidden="false" customHeight="true" outlineLevel="0" collapsed="false">
      <c r="A9" s="3" t="s">
        <v>15</v>
      </c>
      <c r="B9" s="4" t="s">
        <v>16</v>
      </c>
    </row>
    <row r="10" customFormat="false" ht="15" hidden="false" customHeight="true" outlineLevel="0" collapsed="false">
      <c r="A10" s="3" t="s">
        <v>17</v>
      </c>
      <c r="B10" s="4" t="s">
        <v>18</v>
      </c>
    </row>
    <row r="11" customFormat="false" ht="15" hidden="false" customHeight="true" outlineLevel="0" collapsed="false">
      <c r="A11" s="3" t="s">
        <v>19</v>
      </c>
      <c r="B11" s="4" t="s">
        <v>20</v>
      </c>
    </row>
    <row r="12" customFormat="false" ht="15" hidden="false" customHeight="true" outlineLevel="0" collapsed="false">
      <c r="A12" s="3" t="s">
        <v>21</v>
      </c>
      <c r="B12" s="4" t="s">
        <v>22</v>
      </c>
    </row>
    <row r="13" customFormat="false" ht="15" hidden="false" customHeight="true" outlineLevel="0" collapsed="false">
      <c r="A13" s="3" t="s">
        <v>23</v>
      </c>
      <c r="B13" s="4" t="s">
        <v>24</v>
      </c>
    </row>
    <row r="14" customFormat="false" ht="15" hidden="false" customHeight="true" outlineLevel="0" collapsed="false">
      <c r="A14" s="3" t="s">
        <v>25</v>
      </c>
      <c r="B14" s="4" t="s">
        <v>26</v>
      </c>
    </row>
    <row r="15" customFormat="false" ht="15" hidden="false" customHeight="true" outlineLevel="0" collapsed="false">
      <c r="A15" s="3" t="s">
        <v>27</v>
      </c>
      <c r="B15" s="4" t="s">
        <v>28</v>
      </c>
    </row>
    <row r="16" customFormat="false" ht="27.75" hidden="false" customHeight="true" outlineLevel="0" collapsed="false">
      <c r="A16" s="3" t="s">
        <v>29</v>
      </c>
      <c r="B16" s="4" t="s">
        <v>30</v>
      </c>
    </row>
    <row r="17" customFormat="false" ht="15" hidden="false" customHeight="true" outlineLevel="0" collapsed="false">
      <c r="A17" s="3" t="s">
        <v>31</v>
      </c>
      <c r="B17" s="4" t="s">
        <v>32</v>
      </c>
    </row>
    <row r="18" customFormat="false" ht="15" hidden="false" customHeight="true" outlineLevel="0" collapsed="false">
      <c r="A18" s="3" t="s">
        <v>33</v>
      </c>
      <c r="B18" s="4" t="s">
        <v>34</v>
      </c>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L25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7"/>
    <col collapsed="false" customWidth="true" hidden="false" outlineLevel="0" max="2" min="2" style="1" width="12"/>
    <col collapsed="false" customWidth="true" hidden="false" outlineLevel="0" max="3" min="3" style="1" width="24"/>
    <col collapsed="false" customWidth="true" hidden="false" outlineLevel="0" max="4" min="4" style="1" width="22"/>
    <col collapsed="false" customWidth="true" hidden="false" outlineLevel="0" max="5" min="5" style="1" width="80"/>
    <col collapsed="false" customWidth="true" hidden="false" outlineLevel="0" max="6" min="6" style="1" width="18"/>
    <col collapsed="false" customWidth="true" hidden="false" outlineLevel="0" max="7" min="7" style="1" width="27"/>
    <col collapsed="false" customWidth="true" hidden="false" outlineLevel="0" max="8" min="8" style="1" width="26"/>
    <col collapsed="false" customWidth="true" hidden="false" outlineLevel="0" max="9" min="9" style="1" width="18"/>
    <col collapsed="false" customWidth="true" hidden="false" outlineLevel="0" max="10" min="10" style="1" width="25"/>
    <col collapsed="false" customWidth="true" hidden="false" outlineLevel="0" max="11" min="11" style="1" width="48"/>
    <col collapsed="false" customWidth="true" hidden="false" outlineLevel="0" max="12" min="12" style="1" width="24"/>
  </cols>
  <sheetData>
    <row r="1" customFormat="false" ht="27.75" hidden="false" customHeight="true" outlineLevel="0" collapsed="false">
      <c r="A1" s="2" t="s">
        <v>35</v>
      </c>
      <c r="B1" s="2" t="s">
        <v>36</v>
      </c>
      <c r="C1" s="2" t="s">
        <v>37</v>
      </c>
      <c r="D1" s="2" t="s">
        <v>38</v>
      </c>
      <c r="E1" s="2" t="s">
        <v>39</v>
      </c>
      <c r="F1" s="2" t="s">
        <v>40</v>
      </c>
      <c r="G1" s="2" t="s">
        <v>41</v>
      </c>
      <c r="H1" s="2" t="s">
        <v>42</v>
      </c>
      <c r="I1" s="2" t="s">
        <v>43</v>
      </c>
      <c r="J1" s="2" t="s">
        <v>44</v>
      </c>
      <c r="K1" s="2" t="s">
        <v>45</v>
      </c>
      <c r="L1" s="5" t="s">
        <v>46</v>
      </c>
    </row>
    <row r="2" customFormat="false" ht="27.75" hidden="false" customHeight="true" outlineLevel="0" collapsed="false">
      <c r="A2" s="4" t="n">
        <v>1</v>
      </c>
      <c r="B2" s="6" t="n">
        <v>46227</v>
      </c>
      <c r="C2" s="4" t="s">
        <v>47</v>
      </c>
      <c r="D2" s="4" t="s">
        <v>48</v>
      </c>
      <c r="E2" s="4" t="s">
        <v>49</v>
      </c>
      <c r="F2" s="4" t="s">
        <v>50</v>
      </c>
      <c r="G2" s="4" t="s">
        <v>51</v>
      </c>
      <c r="H2" s="4" t="s">
        <v>52</v>
      </c>
      <c r="I2" s="4" t="s">
        <v>53</v>
      </c>
      <c r="J2" s="4" t="s">
        <v>54</v>
      </c>
      <c r="K2" s="4" t="s">
        <v>34</v>
      </c>
      <c r="L2" s="4" t="s">
        <v>55</v>
      </c>
    </row>
    <row r="3" customFormat="false" ht="27.75" hidden="false" customHeight="true" outlineLevel="0" collapsed="false">
      <c r="A3" s="4" t="n">
        <v>2</v>
      </c>
      <c r="B3" s="6" t="n">
        <v>46227</v>
      </c>
      <c r="C3" s="4" t="s">
        <v>56</v>
      </c>
      <c r="D3" s="4" t="s">
        <v>57</v>
      </c>
      <c r="E3" s="4" t="s">
        <v>58</v>
      </c>
      <c r="F3" s="4" t="s">
        <v>50</v>
      </c>
      <c r="G3" s="4" t="s">
        <v>51</v>
      </c>
      <c r="H3" s="4" t="s">
        <v>59</v>
      </c>
      <c r="I3" s="4" t="s">
        <v>55</v>
      </c>
      <c r="J3" s="4" t="s">
        <v>54</v>
      </c>
      <c r="K3" s="4" t="s">
        <v>34</v>
      </c>
      <c r="L3" s="4" t="s">
        <v>55</v>
      </c>
    </row>
    <row r="4" customFormat="false" ht="41.25" hidden="false" customHeight="true" outlineLevel="0" collapsed="false">
      <c r="A4" s="4" t="n">
        <v>3</v>
      </c>
      <c r="B4" s="6" t="n">
        <v>46227</v>
      </c>
      <c r="C4" s="4" t="s">
        <v>60</v>
      </c>
      <c r="D4" s="4" t="s">
        <v>61</v>
      </c>
      <c r="E4" s="4" t="s">
        <v>62</v>
      </c>
      <c r="F4" s="4" t="s">
        <v>50</v>
      </c>
      <c r="G4" s="4" t="s">
        <v>51</v>
      </c>
      <c r="H4" s="4" t="s">
        <v>63</v>
      </c>
      <c r="I4" s="4" t="s">
        <v>53</v>
      </c>
      <c r="J4" s="4" t="s">
        <v>54</v>
      </c>
      <c r="K4" s="4" t="s">
        <v>34</v>
      </c>
      <c r="L4" s="4" t="s">
        <v>55</v>
      </c>
    </row>
    <row r="5" customFormat="false" ht="27.75" hidden="false" customHeight="true" outlineLevel="0" collapsed="false">
      <c r="A5" s="4" t="n">
        <v>4</v>
      </c>
      <c r="B5" s="6" t="n">
        <v>46228</v>
      </c>
      <c r="C5" s="4" t="s">
        <v>64</v>
      </c>
      <c r="D5" s="4" t="s">
        <v>65</v>
      </c>
      <c r="E5" s="4" t="s">
        <v>66</v>
      </c>
      <c r="F5" s="4" t="s">
        <v>50</v>
      </c>
      <c r="G5" s="4" t="s">
        <v>51</v>
      </c>
      <c r="H5" s="4" t="s">
        <v>67</v>
      </c>
      <c r="I5" s="4" t="s">
        <v>53</v>
      </c>
      <c r="J5" s="4" t="s">
        <v>54</v>
      </c>
      <c r="K5" s="4" t="s">
        <v>34</v>
      </c>
      <c r="L5" s="4" t="s">
        <v>55</v>
      </c>
    </row>
    <row r="6" customFormat="false" ht="27.75" hidden="false" customHeight="true" outlineLevel="0" collapsed="false">
      <c r="A6" s="4" t="n">
        <v>5</v>
      </c>
      <c r="B6" s="6" t="n">
        <v>46231</v>
      </c>
      <c r="C6" s="4" t="s">
        <v>56</v>
      </c>
      <c r="D6" s="4" t="s">
        <v>57</v>
      </c>
      <c r="E6" s="4" t="s">
        <v>68</v>
      </c>
      <c r="F6" s="4" t="s">
        <v>50</v>
      </c>
      <c r="G6" s="4" t="s">
        <v>51</v>
      </c>
      <c r="H6" s="4" t="s">
        <v>59</v>
      </c>
      <c r="I6" s="4" t="s">
        <v>55</v>
      </c>
      <c r="J6" s="4" t="s">
        <v>54</v>
      </c>
      <c r="K6" s="4" t="s">
        <v>34</v>
      </c>
      <c r="L6" s="4" t="s">
        <v>55</v>
      </c>
    </row>
    <row r="7" customFormat="false" ht="27.75" hidden="false" customHeight="true" outlineLevel="0" collapsed="false">
      <c r="A7" s="4" t="n">
        <v>6</v>
      </c>
      <c r="B7" s="6" t="n">
        <v>46232</v>
      </c>
      <c r="C7" s="4" t="s">
        <v>56</v>
      </c>
      <c r="D7" s="4" t="s">
        <v>57</v>
      </c>
      <c r="E7" s="4" t="s">
        <v>69</v>
      </c>
      <c r="F7" s="4" t="s">
        <v>50</v>
      </c>
      <c r="G7" s="4" t="s">
        <v>70</v>
      </c>
      <c r="H7" s="4" t="s">
        <v>59</v>
      </c>
      <c r="I7" s="4" t="s">
        <v>55</v>
      </c>
      <c r="J7" s="4" t="s">
        <v>54</v>
      </c>
      <c r="K7" s="4" t="s">
        <v>34</v>
      </c>
      <c r="L7" s="4" t="s">
        <v>55</v>
      </c>
    </row>
    <row r="8" customFormat="false" ht="27.75" hidden="false" customHeight="true" outlineLevel="0" collapsed="false">
      <c r="A8" s="4" t="n">
        <v>7</v>
      </c>
      <c r="B8" s="6" t="n">
        <v>46233</v>
      </c>
      <c r="C8" s="4" t="s">
        <v>47</v>
      </c>
      <c r="D8" s="4" t="s">
        <v>71</v>
      </c>
      <c r="E8" s="4" t="s">
        <v>72</v>
      </c>
      <c r="F8" s="4" t="s">
        <v>50</v>
      </c>
      <c r="G8" s="4" t="s">
        <v>73</v>
      </c>
      <c r="H8" s="4" t="s">
        <v>67</v>
      </c>
      <c r="I8" s="4" t="s">
        <v>53</v>
      </c>
      <c r="J8" s="4" t="s">
        <v>54</v>
      </c>
      <c r="K8" s="4" t="s">
        <v>34</v>
      </c>
      <c r="L8" s="4" t="s">
        <v>55</v>
      </c>
    </row>
    <row r="9" customFormat="false" ht="27.75" hidden="false" customHeight="true" outlineLevel="0" collapsed="false">
      <c r="A9" s="4" t="n">
        <v>8</v>
      </c>
      <c r="B9" s="6" t="n">
        <v>46233</v>
      </c>
      <c r="C9" s="4" t="s">
        <v>74</v>
      </c>
      <c r="D9" s="4" t="s">
        <v>75</v>
      </c>
      <c r="E9" s="4" t="s">
        <v>76</v>
      </c>
      <c r="F9" s="4" t="s">
        <v>50</v>
      </c>
      <c r="G9" s="4" t="s">
        <v>77</v>
      </c>
      <c r="H9" s="4" t="s">
        <v>52</v>
      </c>
      <c r="I9" s="4" t="s">
        <v>53</v>
      </c>
      <c r="J9" s="4" t="s">
        <v>54</v>
      </c>
      <c r="K9" s="4" t="s">
        <v>34</v>
      </c>
      <c r="L9" s="4" t="s">
        <v>55</v>
      </c>
    </row>
    <row r="10" customFormat="false" ht="27.75" hidden="false" customHeight="true" outlineLevel="0" collapsed="false">
      <c r="A10" s="4" t="n">
        <v>9</v>
      </c>
      <c r="B10" s="6" t="n">
        <v>46234</v>
      </c>
      <c r="C10" s="4" t="s">
        <v>47</v>
      </c>
      <c r="D10" s="4" t="s">
        <v>78</v>
      </c>
      <c r="E10" s="4" t="s">
        <v>79</v>
      </c>
      <c r="F10" s="4" t="s">
        <v>50</v>
      </c>
      <c r="G10" s="4" t="s">
        <v>51</v>
      </c>
      <c r="H10" s="4" t="s">
        <v>67</v>
      </c>
      <c r="I10" s="4" t="s">
        <v>53</v>
      </c>
      <c r="J10" s="4" t="s">
        <v>54</v>
      </c>
      <c r="K10" s="4" t="s">
        <v>34</v>
      </c>
      <c r="L10" s="4" t="s">
        <v>55</v>
      </c>
    </row>
    <row r="11" customFormat="false" ht="27.75" hidden="false" customHeight="true" outlineLevel="0" collapsed="false">
      <c r="A11" s="4" t="n">
        <v>10</v>
      </c>
      <c r="B11" s="6" t="n">
        <v>46234</v>
      </c>
      <c r="C11" s="4" t="s">
        <v>47</v>
      </c>
      <c r="D11" s="4" t="s">
        <v>80</v>
      </c>
      <c r="E11" s="4" t="s">
        <v>81</v>
      </c>
      <c r="F11" s="4" t="s">
        <v>50</v>
      </c>
      <c r="G11" s="4" t="s">
        <v>82</v>
      </c>
      <c r="H11" s="4" t="s">
        <v>52</v>
      </c>
      <c r="I11" s="4" t="s">
        <v>53</v>
      </c>
      <c r="J11" s="4" t="s">
        <v>54</v>
      </c>
      <c r="K11" s="4" t="s">
        <v>34</v>
      </c>
      <c r="L11" s="4" t="s">
        <v>55</v>
      </c>
    </row>
    <row r="12" customFormat="false" ht="27.75" hidden="false" customHeight="true" outlineLevel="0" collapsed="false">
      <c r="A12" s="4" t="n">
        <v>11</v>
      </c>
      <c r="B12" s="6" t="n">
        <v>46234</v>
      </c>
      <c r="C12" s="4" t="s">
        <v>56</v>
      </c>
      <c r="D12" s="4" t="s">
        <v>57</v>
      </c>
      <c r="E12" s="4" t="s">
        <v>83</v>
      </c>
      <c r="F12" s="4" t="s">
        <v>50</v>
      </c>
      <c r="G12" s="4" t="s">
        <v>84</v>
      </c>
      <c r="H12" s="4" t="s">
        <v>59</v>
      </c>
      <c r="I12" s="4" t="s">
        <v>55</v>
      </c>
      <c r="J12" s="4" t="s">
        <v>54</v>
      </c>
      <c r="K12" s="4" t="s">
        <v>34</v>
      </c>
      <c r="L12" s="4" t="s">
        <v>55</v>
      </c>
    </row>
    <row r="13" customFormat="false" ht="27.75" hidden="false" customHeight="true" outlineLevel="0" collapsed="false">
      <c r="A13" s="4" t="n">
        <v>12</v>
      </c>
      <c r="B13" s="6" t="n">
        <v>46234</v>
      </c>
      <c r="C13" s="4" t="s">
        <v>60</v>
      </c>
      <c r="D13" s="4" t="s">
        <v>85</v>
      </c>
      <c r="E13" s="4" t="s">
        <v>86</v>
      </c>
      <c r="F13" s="4" t="s">
        <v>50</v>
      </c>
      <c r="G13" s="4" t="s">
        <v>51</v>
      </c>
      <c r="H13" s="4" t="s">
        <v>52</v>
      </c>
      <c r="I13" s="4" t="s">
        <v>53</v>
      </c>
      <c r="J13" s="4" t="s">
        <v>54</v>
      </c>
      <c r="K13" s="4" t="s">
        <v>34</v>
      </c>
      <c r="L13" s="4" t="s">
        <v>55</v>
      </c>
    </row>
    <row r="14" customFormat="false" ht="27.75" hidden="false" customHeight="true" outlineLevel="0" collapsed="false">
      <c r="A14" s="4" t="n">
        <v>13</v>
      </c>
      <c r="B14" s="6" t="n">
        <v>46234</v>
      </c>
      <c r="C14" s="4" t="s">
        <v>74</v>
      </c>
      <c r="D14" s="4" t="s">
        <v>87</v>
      </c>
      <c r="E14" s="4" t="s">
        <v>88</v>
      </c>
      <c r="F14" s="4" t="s">
        <v>50</v>
      </c>
      <c r="G14" s="4" t="s">
        <v>82</v>
      </c>
      <c r="H14" s="4" t="s">
        <v>52</v>
      </c>
      <c r="I14" s="4" t="s">
        <v>53</v>
      </c>
      <c r="J14" s="4" t="s">
        <v>54</v>
      </c>
      <c r="K14" s="4" t="s">
        <v>34</v>
      </c>
      <c r="L14" s="4" t="s">
        <v>55</v>
      </c>
    </row>
    <row r="15" customFormat="false" ht="27.75" hidden="false" customHeight="true" outlineLevel="0" collapsed="false">
      <c r="A15" s="4" t="n">
        <v>14</v>
      </c>
      <c r="B15" s="6" t="n">
        <v>46235</v>
      </c>
      <c r="C15" s="4" t="s">
        <v>56</v>
      </c>
      <c r="D15" s="4" t="s">
        <v>89</v>
      </c>
      <c r="E15" s="4" t="s">
        <v>90</v>
      </c>
      <c r="F15" s="4" t="s">
        <v>50</v>
      </c>
      <c r="G15" s="4" t="s">
        <v>91</v>
      </c>
      <c r="H15" s="4" t="s">
        <v>67</v>
      </c>
      <c r="I15" s="4" t="s">
        <v>55</v>
      </c>
      <c r="J15" s="4" t="s">
        <v>54</v>
      </c>
      <c r="K15" s="4" t="s">
        <v>34</v>
      </c>
      <c r="L15" s="4" t="s">
        <v>55</v>
      </c>
    </row>
    <row r="16" customFormat="false" ht="27.75" hidden="false" customHeight="true" outlineLevel="0" collapsed="false">
      <c r="A16" s="4" t="n">
        <v>15</v>
      </c>
      <c r="B16" s="6" t="n">
        <v>46235</v>
      </c>
      <c r="C16" s="4" t="s">
        <v>92</v>
      </c>
      <c r="D16" s="4" t="s">
        <v>93</v>
      </c>
      <c r="E16" s="4" t="s">
        <v>94</v>
      </c>
      <c r="F16" s="4" t="s">
        <v>50</v>
      </c>
      <c r="G16" s="4" t="s">
        <v>51</v>
      </c>
      <c r="H16" s="4" t="s">
        <v>52</v>
      </c>
      <c r="I16" s="4" t="s">
        <v>53</v>
      </c>
      <c r="J16" s="4" t="s">
        <v>54</v>
      </c>
      <c r="K16" s="4" t="s">
        <v>34</v>
      </c>
      <c r="L16" s="4" t="s">
        <v>55</v>
      </c>
    </row>
    <row r="17" customFormat="false" ht="15" hidden="false" customHeight="true" outlineLevel="0" collapsed="false">
      <c r="A17" s="4" t="n">
        <v>16</v>
      </c>
      <c r="B17" s="6" t="n">
        <v>46235</v>
      </c>
      <c r="C17" s="4" t="s">
        <v>95</v>
      </c>
      <c r="D17" s="4" t="s">
        <v>96</v>
      </c>
      <c r="E17" s="4" t="s">
        <v>97</v>
      </c>
      <c r="F17" s="4" t="s">
        <v>50</v>
      </c>
      <c r="G17" s="4" t="s">
        <v>51</v>
      </c>
      <c r="H17" s="4" t="s">
        <v>67</v>
      </c>
      <c r="I17" s="4" t="s">
        <v>53</v>
      </c>
      <c r="J17" s="4" t="s">
        <v>98</v>
      </c>
      <c r="K17" s="4" t="s">
        <v>34</v>
      </c>
      <c r="L17" s="4" t="s">
        <v>55</v>
      </c>
    </row>
    <row r="18" customFormat="false" ht="27.75" hidden="false" customHeight="true" outlineLevel="0" collapsed="false">
      <c r="A18" s="4" t="n">
        <v>17</v>
      </c>
      <c r="B18" s="6" t="n">
        <v>46235</v>
      </c>
      <c r="C18" s="4" t="s">
        <v>99</v>
      </c>
      <c r="D18" s="4" t="s">
        <v>100</v>
      </c>
      <c r="E18" s="4" t="s">
        <v>101</v>
      </c>
      <c r="F18" s="4" t="s">
        <v>50</v>
      </c>
      <c r="G18" s="4" t="s">
        <v>51</v>
      </c>
      <c r="H18" s="4" t="s">
        <v>52</v>
      </c>
      <c r="I18" s="4" t="s">
        <v>53</v>
      </c>
      <c r="J18" s="4" t="s">
        <v>54</v>
      </c>
      <c r="K18" s="4" t="s">
        <v>34</v>
      </c>
      <c r="L18" s="4" t="s">
        <v>55</v>
      </c>
    </row>
    <row r="19" customFormat="false" ht="27.75" hidden="false" customHeight="true" outlineLevel="0" collapsed="false">
      <c r="A19" s="4" t="n">
        <v>18</v>
      </c>
      <c r="B19" s="6" t="n">
        <v>46236</v>
      </c>
      <c r="C19" s="4" t="s">
        <v>47</v>
      </c>
      <c r="D19" s="4" t="s">
        <v>102</v>
      </c>
      <c r="E19" s="4" t="s">
        <v>103</v>
      </c>
      <c r="F19" s="4" t="s">
        <v>50</v>
      </c>
      <c r="G19" s="4" t="s">
        <v>51</v>
      </c>
      <c r="H19" s="4" t="s">
        <v>52</v>
      </c>
      <c r="I19" s="4" t="s">
        <v>53</v>
      </c>
      <c r="J19" s="4" t="s">
        <v>54</v>
      </c>
      <c r="K19" s="4" t="s">
        <v>34</v>
      </c>
      <c r="L19" s="4" t="s">
        <v>55</v>
      </c>
    </row>
    <row r="20" customFormat="false" ht="27.75" hidden="false" customHeight="true" outlineLevel="0" collapsed="false">
      <c r="A20" s="4" t="n">
        <v>19</v>
      </c>
      <c r="B20" s="6" t="n">
        <v>46236</v>
      </c>
      <c r="C20" s="4" t="s">
        <v>56</v>
      </c>
      <c r="D20" s="4" t="s">
        <v>104</v>
      </c>
      <c r="E20" s="4" t="s">
        <v>105</v>
      </c>
      <c r="F20" s="4" t="s">
        <v>50</v>
      </c>
      <c r="G20" s="4" t="s">
        <v>106</v>
      </c>
      <c r="H20" s="4" t="s">
        <v>52</v>
      </c>
      <c r="I20" s="4" t="s">
        <v>53</v>
      </c>
      <c r="J20" s="4" t="s">
        <v>54</v>
      </c>
      <c r="K20" s="4" t="s">
        <v>34</v>
      </c>
      <c r="L20" s="4" t="s">
        <v>55</v>
      </c>
    </row>
    <row r="21" customFormat="false" ht="41.25" hidden="false" customHeight="true" outlineLevel="0" collapsed="false">
      <c r="A21" s="4" t="n">
        <v>20</v>
      </c>
      <c r="B21" s="6" t="n">
        <v>46236</v>
      </c>
      <c r="C21" s="4" t="s">
        <v>56</v>
      </c>
      <c r="D21" s="4" t="s">
        <v>107</v>
      </c>
      <c r="E21" s="4" t="s">
        <v>108</v>
      </c>
      <c r="F21" s="4" t="s">
        <v>50</v>
      </c>
      <c r="G21" s="4" t="s">
        <v>84</v>
      </c>
      <c r="H21" s="4" t="s">
        <v>59</v>
      </c>
      <c r="I21" s="4" t="s">
        <v>55</v>
      </c>
      <c r="J21" s="4" t="s">
        <v>54</v>
      </c>
      <c r="K21" s="4" t="s">
        <v>34</v>
      </c>
      <c r="L21" s="4" t="s">
        <v>55</v>
      </c>
    </row>
    <row r="22" customFormat="false" ht="27.75" hidden="false" customHeight="true" outlineLevel="0" collapsed="false">
      <c r="A22" s="4" t="n">
        <v>21</v>
      </c>
      <c r="B22" s="6" t="n">
        <v>46236</v>
      </c>
      <c r="C22" s="4" t="s">
        <v>60</v>
      </c>
      <c r="D22" s="4" t="s">
        <v>109</v>
      </c>
      <c r="E22" s="4" t="s">
        <v>110</v>
      </c>
      <c r="F22" s="4" t="s">
        <v>50</v>
      </c>
      <c r="G22" s="4" t="s">
        <v>111</v>
      </c>
      <c r="H22" s="4" t="s">
        <v>67</v>
      </c>
      <c r="I22" s="4" t="s">
        <v>53</v>
      </c>
      <c r="J22" s="4" t="s">
        <v>54</v>
      </c>
      <c r="K22" s="4" t="s">
        <v>34</v>
      </c>
      <c r="L22" s="4" t="s">
        <v>55</v>
      </c>
    </row>
    <row r="23" customFormat="false" ht="27.75" hidden="false" customHeight="true" outlineLevel="0" collapsed="false">
      <c r="A23" s="4" t="n">
        <v>22</v>
      </c>
      <c r="B23" s="6" t="n">
        <v>46237</v>
      </c>
      <c r="C23" s="4" t="s">
        <v>47</v>
      </c>
      <c r="D23" s="4" t="s">
        <v>112</v>
      </c>
      <c r="E23" s="4" t="s">
        <v>113</v>
      </c>
      <c r="F23" s="4" t="s">
        <v>50</v>
      </c>
      <c r="G23" s="4" t="s">
        <v>51</v>
      </c>
      <c r="H23" s="4" t="s">
        <v>67</v>
      </c>
      <c r="I23" s="4" t="s">
        <v>53</v>
      </c>
      <c r="J23" s="4" t="s">
        <v>54</v>
      </c>
      <c r="K23" s="4" t="s">
        <v>34</v>
      </c>
      <c r="L23" s="4" t="s">
        <v>55</v>
      </c>
    </row>
    <row r="24" customFormat="false" ht="27.75" hidden="false" customHeight="true" outlineLevel="0" collapsed="false">
      <c r="A24" s="4" t="n">
        <v>23</v>
      </c>
      <c r="B24" s="6" t="n">
        <v>46237</v>
      </c>
      <c r="C24" s="4" t="s">
        <v>56</v>
      </c>
      <c r="D24" s="4" t="s">
        <v>57</v>
      </c>
      <c r="E24" s="4" t="s">
        <v>114</v>
      </c>
      <c r="F24" s="4" t="s">
        <v>50</v>
      </c>
      <c r="G24" s="4" t="s">
        <v>73</v>
      </c>
      <c r="H24" s="4" t="s">
        <v>52</v>
      </c>
      <c r="I24" s="4" t="s">
        <v>53</v>
      </c>
      <c r="J24" s="4" t="s">
        <v>54</v>
      </c>
      <c r="K24" s="4" t="s">
        <v>34</v>
      </c>
      <c r="L24" s="4" t="s">
        <v>55</v>
      </c>
    </row>
    <row r="25" customFormat="false" ht="27.75" hidden="false" customHeight="true" outlineLevel="0" collapsed="false">
      <c r="A25" s="4" t="n">
        <v>24</v>
      </c>
      <c r="B25" s="6" t="n">
        <v>46237</v>
      </c>
      <c r="C25" s="4" t="s">
        <v>56</v>
      </c>
      <c r="D25" s="4" t="s">
        <v>115</v>
      </c>
      <c r="E25" s="4" t="s">
        <v>116</v>
      </c>
      <c r="F25" s="4" t="s">
        <v>50</v>
      </c>
      <c r="G25" s="4" t="s">
        <v>77</v>
      </c>
      <c r="H25" s="4" t="s">
        <v>52</v>
      </c>
      <c r="I25" s="4" t="s">
        <v>53</v>
      </c>
      <c r="J25" s="4" t="s">
        <v>54</v>
      </c>
      <c r="K25" s="4" t="s">
        <v>34</v>
      </c>
      <c r="L25" s="4" t="s">
        <v>55</v>
      </c>
    </row>
    <row r="26" customFormat="false" ht="27.75" hidden="false" customHeight="true" outlineLevel="0" collapsed="false">
      <c r="A26" s="4" t="n">
        <v>25</v>
      </c>
      <c r="B26" s="6" t="n">
        <v>46237</v>
      </c>
      <c r="C26" s="4" t="s">
        <v>60</v>
      </c>
      <c r="D26" s="4" t="s">
        <v>117</v>
      </c>
      <c r="E26" s="4" t="s">
        <v>118</v>
      </c>
      <c r="F26" s="4" t="s">
        <v>50</v>
      </c>
      <c r="G26" s="4" t="s">
        <v>51</v>
      </c>
      <c r="H26" s="4" t="s">
        <v>67</v>
      </c>
      <c r="I26" s="4" t="s">
        <v>53</v>
      </c>
      <c r="J26" s="4" t="s">
        <v>54</v>
      </c>
      <c r="K26" s="4" t="s">
        <v>34</v>
      </c>
      <c r="L26" s="4" t="s">
        <v>55</v>
      </c>
    </row>
    <row r="27" customFormat="false" ht="27.75" hidden="false" customHeight="true" outlineLevel="0" collapsed="false">
      <c r="A27" s="4" t="n">
        <v>26</v>
      </c>
      <c r="B27" s="6" t="n">
        <v>46237</v>
      </c>
      <c r="C27" s="4" t="s">
        <v>60</v>
      </c>
      <c r="D27" s="4" t="s">
        <v>117</v>
      </c>
      <c r="E27" s="4" t="s">
        <v>119</v>
      </c>
      <c r="F27" s="4" t="s">
        <v>50</v>
      </c>
      <c r="G27" s="4" t="s">
        <v>51</v>
      </c>
      <c r="H27" s="4" t="s">
        <v>52</v>
      </c>
      <c r="I27" s="4" t="s">
        <v>53</v>
      </c>
      <c r="J27" s="4" t="s">
        <v>54</v>
      </c>
      <c r="K27" s="4" t="s">
        <v>34</v>
      </c>
      <c r="L27" s="4" t="s">
        <v>55</v>
      </c>
    </row>
    <row r="28" customFormat="false" ht="27.75" hidden="false" customHeight="true" outlineLevel="0" collapsed="false">
      <c r="A28" s="4" t="n">
        <v>27</v>
      </c>
      <c r="B28" s="6" t="n">
        <v>46237</v>
      </c>
      <c r="C28" s="4" t="s">
        <v>120</v>
      </c>
      <c r="D28" s="4" t="s">
        <v>121</v>
      </c>
      <c r="E28" s="4" t="s">
        <v>122</v>
      </c>
      <c r="F28" s="4" t="s">
        <v>50</v>
      </c>
      <c r="G28" s="4" t="s">
        <v>82</v>
      </c>
      <c r="H28" s="4" t="s">
        <v>52</v>
      </c>
      <c r="I28" s="4" t="s">
        <v>53</v>
      </c>
      <c r="J28" s="4" t="s">
        <v>54</v>
      </c>
      <c r="K28" s="4" t="s">
        <v>34</v>
      </c>
      <c r="L28" s="4" t="s">
        <v>55</v>
      </c>
    </row>
    <row r="29" customFormat="false" ht="27.75" hidden="false" customHeight="true" outlineLevel="0" collapsed="false">
      <c r="A29" s="4" t="n">
        <v>28</v>
      </c>
      <c r="B29" s="6" t="n">
        <v>46238</v>
      </c>
      <c r="C29" s="4" t="s">
        <v>47</v>
      </c>
      <c r="D29" s="4" t="s">
        <v>123</v>
      </c>
      <c r="E29" s="4" t="s">
        <v>124</v>
      </c>
      <c r="F29" s="4" t="s">
        <v>50</v>
      </c>
      <c r="G29" s="4" t="s">
        <v>77</v>
      </c>
      <c r="H29" s="4" t="s">
        <v>52</v>
      </c>
      <c r="I29" s="4" t="s">
        <v>53</v>
      </c>
      <c r="J29" s="4" t="s">
        <v>54</v>
      </c>
      <c r="K29" s="4" t="s">
        <v>34</v>
      </c>
      <c r="L29" s="4" t="s">
        <v>55</v>
      </c>
    </row>
    <row r="30" customFormat="false" ht="41.25" hidden="false" customHeight="true" outlineLevel="0" collapsed="false">
      <c r="A30" s="4" t="n">
        <v>29</v>
      </c>
      <c r="B30" s="6" t="n">
        <v>46238</v>
      </c>
      <c r="C30" s="4" t="s">
        <v>47</v>
      </c>
      <c r="D30" s="4" t="s">
        <v>125</v>
      </c>
      <c r="E30" s="4" t="s">
        <v>126</v>
      </c>
      <c r="F30" s="4" t="s">
        <v>50</v>
      </c>
      <c r="G30" s="4" t="s">
        <v>111</v>
      </c>
      <c r="H30" s="4" t="s">
        <v>52</v>
      </c>
      <c r="I30" s="4" t="s">
        <v>53</v>
      </c>
      <c r="J30" s="4" t="s">
        <v>54</v>
      </c>
      <c r="K30" s="4" t="s">
        <v>34</v>
      </c>
      <c r="L30" s="4" t="s">
        <v>55</v>
      </c>
    </row>
    <row r="31" customFormat="false" ht="27.75" hidden="false" customHeight="true" outlineLevel="0" collapsed="false">
      <c r="A31" s="4" t="n">
        <v>30</v>
      </c>
      <c r="B31" s="6" t="n">
        <v>46238</v>
      </c>
      <c r="C31" s="4" t="s">
        <v>56</v>
      </c>
      <c r="D31" s="4" t="s">
        <v>57</v>
      </c>
      <c r="E31" s="4" t="s">
        <v>127</v>
      </c>
      <c r="F31" s="4" t="s">
        <v>50</v>
      </c>
      <c r="G31" s="4" t="s">
        <v>111</v>
      </c>
      <c r="H31" s="4" t="s">
        <v>52</v>
      </c>
      <c r="I31" s="4" t="s">
        <v>53</v>
      </c>
      <c r="J31" s="4" t="s">
        <v>54</v>
      </c>
      <c r="K31" s="4" t="s">
        <v>34</v>
      </c>
      <c r="L31" s="4" t="s">
        <v>55</v>
      </c>
    </row>
    <row r="32" customFormat="false" ht="27.75" hidden="false" customHeight="true" outlineLevel="0" collapsed="false">
      <c r="A32" s="4" t="n">
        <v>31</v>
      </c>
      <c r="B32" s="6" t="n">
        <v>46238</v>
      </c>
      <c r="C32" s="4" t="s">
        <v>56</v>
      </c>
      <c r="D32" s="4" t="s">
        <v>128</v>
      </c>
      <c r="E32" s="4" t="s">
        <v>129</v>
      </c>
      <c r="F32" s="4" t="s">
        <v>50</v>
      </c>
      <c r="G32" s="4" t="s">
        <v>91</v>
      </c>
      <c r="H32" s="4" t="s">
        <v>59</v>
      </c>
      <c r="I32" s="4" t="s">
        <v>55</v>
      </c>
      <c r="J32" s="4" t="s">
        <v>54</v>
      </c>
      <c r="K32" s="4" t="s">
        <v>34</v>
      </c>
      <c r="L32" s="4" t="s">
        <v>55</v>
      </c>
    </row>
    <row r="33" customFormat="false" ht="27.75" hidden="false" customHeight="true" outlineLevel="0" collapsed="false">
      <c r="A33" s="4" t="n">
        <v>32</v>
      </c>
      <c r="B33" s="6" t="n">
        <v>46238</v>
      </c>
      <c r="C33" s="4" t="s">
        <v>56</v>
      </c>
      <c r="D33" s="4" t="s">
        <v>130</v>
      </c>
      <c r="E33" s="4" t="s">
        <v>131</v>
      </c>
      <c r="F33" s="4" t="s">
        <v>50</v>
      </c>
      <c r="G33" s="4" t="s">
        <v>82</v>
      </c>
      <c r="H33" s="4" t="s">
        <v>52</v>
      </c>
      <c r="I33" s="4" t="s">
        <v>53</v>
      </c>
      <c r="J33" s="4" t="s">
        <v>54</v>
      </c>
      <c r="K33" s="4" t="s">
        <v>34</v>
      </c>
      <c r="L33" s="4" t="s">
        <v>55</v>
      </c>
    </row>
    <row r="34" customFormat="false" ht="27.75" hidden="false" customHeight="true" outlineLevel="0" collapsed="false">
      <c r="A34" s="4" t="n">
        <v>33</v>
      </c>
      <c r="B34" s="6" t="n">
        <v>46238</v>
      </c>
      <c r="C34" s="4" t="s">
        <v>60</v>
      </c>
      <c r="D34" s="4" t="s">
        <v>117</v>
      </c>
      <c r="E34" s="4" t="s">
        <v>132</v>
      </c>
      <c r="F34" s="4" t="s">
        <v>50</v>
      </c>
      <c r="G34" s="4" t="s">
        <v>51</v>
      </c>
      <c r="H34" s="4" t="s">
        <v>67</v>
      </c>
      <c r="I34" s="4" t="s">
        <v>53</v>
      </c>
      <c r="J34" s="4" t="s">
        <v>54</v>
      </c>
      <c r="K34" s="4" t="s">
        <v>34</v>
      </c>
      <c r="L34" s="4" t="s">
        <v>55</v>
      </c>
    </row>
    <row r="35" customFormat="false" ht="27.75" hidden="false" customHeight="true" outlineLevel="0" collapsed="false">
      <c r="A35" s="4" t="n">
        <v>34</v>
      </c>
      <c r="B35" s="6" t="n">
        <v>46238</v>
      </c>
      <c r="C35" s="4" t="s">
        <v>74</v>
      </c>
      <c r="D35" s="4" t="s">
        <v>133</v>
      </c>
      <c r="E35" s="4" t="s">
        <v>134</v>
      </c>
      <c r="F35" s="4" t="s">
        <v>50</v>
      </c>
      <c r="G35" s="4" t="s">
        <v>82</v>
      </c>
      <c r="H35" s="4" t="s">
        <v>52</v>
      </c>
      <c r="I35" s="4" t="s">
        <v>53</v>
      </c>
      <c r="J35" s="4" t="s">
        <v>54</v>
      </c>
      <c r="K35" s="4" t="s">
        <v>34</v>
      </c>
      <c r="L35" s="4" t="s">
        <v>55</v>
      </c>
    </row>
    <row r="36" customFormat="false" ht="27.75" hidden="false" customHeight="true" outlineLevel="0" collapsed="false">
      <c r="A36" s="4" t="n">
        <v>35</v>
      </c>
      <c r="B36" s="6" t="n">
        <v>46239</v>
      </c>
      <c r="C36" s="4" t="s">
        <v>47</v>
      </c>
      <c r="D36" s="4" t="s">
        <v>112</v>
      </c>
      <c r="E36" s="4" t="s">
        <v>135</v>
      </c>
      <c r="F36" s="4" t="s">
        <v>136</v>
      </c>
      <c r="G36" s="4" t="s">
        <v>51</v>
      </c>
      <c r="H36" s="4" t="s">
        <v>67</v>
      </c>
      <c r="I36" s="4" t="s">
        <v>53</v>
      </c>
      <c r="J36" s="4" t="s">
        <v>54</v>
      </c>
      <c r="K36" s="4" t="s">
        <v>34</v>
      </c>
      <c r="L36" s="4" t="s">
        <v>55</v>
      </c>
    </row>
    <row r="37" customFormat="false" ht="15" hidden="false" customHeight="true" outlineLevel="0" collapsed="false">
      <c r="A37" s="4" t="n">
        <v>36</v>
      </c>
      <c r="B37" s="6" t="n">
        <v>46239</v>
      </c>
      <c r="C37" s="4" t="s">
        <v>47</v>
      </c>
      <c r="D37" s="4" t="s">
        <v>112</v>
      </c>
      <c r="E37" s="4" t="s">
        <v>137</v>
      </c>
      <c r="F37" s="4" t="s">
        <v>136</v>
      </c>
      <c r="G37" s="4" t="s">
        <v>82</v>
      </c>
      <c r="H37" s="4" t="s">
        <v>52</v>
      </c>
      <c r="I37" s="4" t="s">
        <v>53</v>
      </c>
      <c r="J37" s="4" t="s">
        <v>98</v>
      </c>
      <c r="K37" s="4" t="s">
        <v>34</v>
      </c>
      <c r="L37" s="4" t="s">
        <v>55</v>
      </c>
    </row>
    <row r="38" customFormat="false" ht="27.75" hidden="false" customHeight="true" outlineLevel="0" collapsed="false">
      <c r="A38" s="4" t="n">
        <v>37</v>
      </c>
      <c r="B38" s="6" t="n">
        <v>46239</v>
      </c>
      <c r="C38" s="4" t="s">
        <v>47</v>
      </c>
      <c r="D38" s="4" t="s">
        <v>138</v>
      </c>
      <c r="E38" s="4" t="s">
        <v>139</v>
      </c>
      <c r="F38" s="4" t="s">
        <v>136</v>
      </c>
      <c r="G38" s="4" t="s">
        <v>77</v>
      </c>
      <c r="H38" s="4" t="s">
        <v>52</v>
      </c>
      <c r="I38" s="4" t="s">
        <v>53</v>
      </c>
      <c r="J38" s="4" t="s">
        <v>54</v>
      </c>
      <c r="K38" s="4" t="s">
        <v>34</v>
      </c>
      <c r="L38" s="4" t="s">
        <v>55</v>
      </c>
    </row>
    <row r="39" customFormat="false" ht="27.75" hidden="false" customHeight="true" outlineLevel="0" collapsed="false">
      <c r="A39" s="4" t="n">
        <v>38</v>
      </c>
      <c r="B39" s="6" t="n">
        <v>46239</v>
      </c>
      <c r="C39" s="4" t="s">
        <v>47</v>
      </c>
      <c r="D39" s="4" t="s">
        <v>140</v>
      </c>
      <c r="E39" s="4" t="s">
        <v>141</v>
      </c>
      <c r="F39" s="4" t="s">
        <v>136</v>
      </c>
      <c r="G39" s="4" t="s">
        <v>77</v>
      </c>
      <c r="H39" s="4" t="s">
        <v>52</v>
      </c>
      <c r="I39" s="4" t="s">
        <v>53</v>
      </c>
      <c r="J39" s="4" t="s">
        <v>54</v>
      </c>
      <c r="K39" s="4" t="s">
        <v>34</v>
      </c>
      <c r="L39" s="4" t="s">
        <v>55</v>
      </c>
    </row>
    <row r="40" customFormat="false" ht="27.75" hidden="false" customHeight="true" outlineLevel="0" collapsed="false">
      <c r="A40" s="4" t="n">
        <v>39</v>
      </c>
      <c r="B40" s="6" t="n">
        <v>46239</v>
      </c>
      <c r="C40" s="4" t="s">
        <v>47</v>
      </c>
      <c r="D40" s="4" t="s">
        <v>142</v>
      </c>
      <c r="E40" s="4" t="s">
        <v>143</v>
      </c>
      <c r="F40" s="4" t="s">
        <v>136</v>
      </c>
      <c r="G40" s="4" t="s">
        <v>77</v>
      </c>
      <c r="H40" s="4" t="s">
        <v>52</v>
      </c>
      <c r="I40" s="4" t="s">
        <v>53</v>
      </c>
      <c r="J40" s="4" t="s">
        <v>54</v>
      </c>
      <c r="K40" s="4" t="s">
        <v>34</v>
      </c>
      <c r="L40" s="4" t="s">
        <v>55</v>
      </c>
    </row>
    <row r="41" customFormat="false" ht="15" hidden="false" customHeight="true" outlineLevel="0" collapsed="false">
      <c r="A41" s="4" t="n">
        <v>40</v>
      </c>
      <c r="B41" s="6" t="n">
        <v>46239</v>
      </c>
      <c r="C41" s="4" t="s">
        <v>56</v>
      </c>
      <c r="D41" s="4" t="s">
        <v>89</v>
      </c>
      <c r="E41" s="4" t="s">
        <v>144</v>
      </c>
      <c r="F41" s="4" t="s">
        <v>136</v>
      </c>
      <c r="G41" s="4" t="s">
        <v>106</v>
      </c>
      <c r="H41" s="4" t="s">
        <v>67</v>
      </c>
      <c r="I41" s="4" t="s">
        <v>53</v>
      </c>
      <c r="J41" s="4" t="s">
        <v>98</v>
      </c>
      <c r="K41" s="4" t="s">
        <v>34</v>
      </c>
      <c r="L41" s="4" t="s">
        <v>55</v>
      </c>
    </row>
    <row r="42" customFormat="false" ht="27.75" hidden="false" customHeight="true" outlineLevel="0" collapsed="false">
      <c r="A42" s="4" t="n">
        <v>41</v>
      </c>
      <c r="B42" s="6" t="n">
        <v>46239</v>
      </c>
      <c r="C42" s="4" t="s">
        <v>56</v>
      </c>
      <c r="D42" s="4" t="s">
        <v>145</v>
      </c>
      <c r="E42" s="4" t="s">
        <v>146</v>
      </c>
      <c r="F42" s="4" t="s">
        <v>136</v>
      </c>
      <c r="G42" s="4" t="s">
        <v>77</v>
      </c>
      <c r="H42" s="4" t="s">
        <v>67</v>
      </c>
      <c r="I42" s="4" t="s">
        <v>53</v>
      </c>
      <c r="J42" s="4" t="s">
        <v>54</v>
      </c>
      <c r="K42" s="4" t="s">
        <v>34</v>
      </c>
      <c r="L42" s="4" t="s">
        <v>55</v>
      </c>
    </row>
    <row r="43" customFormat="false" ht="27.75" hidden="false" customHeight="true" outlineLevel="0" collapsed="false">
      <c r="A43" s="4" t="n">
        <v>42</v>
      </c>
      <c r="B43" s="6" t="n">
        <v>46239</v>
      </c>
      <c r="C43" s="4" t="s">
        <v>56</v>
      </c>
      <c r="D43" s="4" t="s">
        <v>147</v>
      </c>
      <c r="E43" s="4" t="s">
        <v>148</v>
      </c>
      <c r="F43" s="4" t="s">
        <v>136</v>
      </c>
      <c r="G43" s="4" t="s">
        <v>82</v>
      </c>
      <c r="H43" s="4" t="s">
        <v>52</v>
      </c>
      <c r="I43" s="4" t="s">
        <v>53</v>
      </c>
      <c r="J43" s="4" t="s">
        <v>54</v>
      </c>
      <c r="K43" s="4" t="s">
        <v>34</v>
      </c>
      <c r="L43" s="4" t="s">
        <v>55</v>
      </c>
    </row>
    <row r="44" customFormat="false" ht="27.75" hidden="false" customHeight="true" outlineLevel="0" collapsed="false">
      <c r="A44" s="4" t="n">
        <v>43</v>
      </c>
      <c r="B44" s="6" t="n">
        <v>46239</v>
      </c>
      <c r="C44" s="4" t="s">
        <v>60</v>
      </c>
      <c r="D44" s="4" t="s">
        <v>149</v>
      </c>
      <c r="E44" s="4" t="s">
        <v>150</v>
      </c>
      <c r="F44" s="4" t="s">
        <v>136</v>
      </c>
      <c r="G44" s="4" t="s">
        <v>77</v>
      </c>
      <c r="H44" s="4" t="s">
        <v>52</v>
      </c>
      <c r="I44" s="4" t="s">
        <v>53</v>
      </c>
      <c r="J44" s="4" t="s">
        <v>54</v>
      </c>
      <c r="K44" s="4" t="s">
        <v>34</v>
      </c>
      <c r="L44" s="4" t="s">
        <v>55</v>
      </c>
    </row>
    <row r="45" customFormat="false" ht="27.75" hidden="false" customHeight="true" outlineLevel="0" collapsed="false">
      <c r="A45" s="4" t="n">
        <v>44</v>
      </c>
      <c r="B45" s="6" t="n">
        <v>46239</v>
      </c>
      <c r="C45" s="4" t="s">
        <v>60</v>
      </c>
      <c r="D45" s="4" t="s">
        <v>85</v>
      </c>
      <c r="E45" s="4" t="s">
        <v>151</v>
      </c>
      <c r="F45" s="4" t="s">
        <v>136</v>
      </c>
      <c r="G45" s="4" t="s">
        <v>91</v>
      </c>
      <c r="H45" s="4" t="s">
        <v>52</v>
      </c>
      <c r="I45" s="4" t="s">
        <v>53</v>
      </c>
      <c r="J45" s="4" t="s">
        <v>54</v>
      </c>
      <c r="K45" s="4" t="s">
        <v>34</v>
      </c>
      <c r="L45" s="4" t="s">
        <v>55</v>
      </c>
    </row>
    <row r="46" customFormat="false" ht="27.75" hidden="false" customHeight="true" outlineLevel="0" collapsed="false">
      <c r="A46" s="4" t="n">
        <v>45</v>
      </c>
      <c r="B46" s="6" t="n">
        <v>46239</v>
      </c>
      <c r="C46" s="4" t="s">
        <v>60</v>
      </c>
      <c r="D46" s="4" t="s">
        <v>152</v>
      </c>
      <c r="E46" s="4" t="s">
        <v>153</v>
      </c>
      <c r="F46" s="4" t="s">
        <v>136</v>
      </c>
      <c r="G46" s="4" t="s">
        <v>51</v>
      </c>
      <c r="H46" s="4" t="s">
        <v>67</v>
      </c>
      <c r="I46" s="4" t="s">
        <v>55</v>
      </c>
      <c r="J46" s="4" t="s">
        <v>54</v>
      </c>
      <c r="K46" s="4" t="s">
        <v>34</v>
      </c>
      <c r="L46" s="4" t="s">
        <v>55</v>
      </c>
    </row>
    <row r="47" customFormat="false" ht="41.25" hidden="false" customHeight="true" outlineLevel="0" collapsed="false">
      <c r="A47" s="4" t="n">
        <v>46</v>
      </c>
      <c r="B47" s="6" t="n">
        <v>46239</v>
      </c>
      <c r="C47" s="4" t="s">
        <v>60</v>
      </c>
      <c r="D47" s="4" t="s">
        <v>117</v>
      </c>
      <c r="E47" s="4" t="s">
        <v>154</v>
      </c>
      <c r="F47" s="4" t="s">
        <v>136</v>
      </c>
      <c r="G47" s="4" t="s">
        <v>84</v>
      </c>
      <c r="H47" s="4" t="s">
        <v>52</v>
      </c>
      <c r="I47" s="4" t="s">
        <v>53</v>
      </c>
      <c r="J47" s="4" t="s">
        <v>54</v>
      </c>
      <c r="K47" s="4" t="s">
        <v>34</v>
      </c>
      <c r="L47" s="4" t="s">
        <v>55</v>
      </c>
    </row>
    <row r="48" customFormat="false" ht="27.75" hidden="false" customHeight="true" outlineLevel="0" collapsed="false">
      <c r="A48" s="4" t="n">
        <v>47</v>
      </c>
      <c r="B48" s="6" t="n">
        <v>46239</v>
      </c>
      <c r="C48" s="4" t="s">
        <v>92</v>
      </c>
      <c r="D48" s="4" t="s">
        <v>155</v>
      </c>
      <c r="E48" s="4" t="s">
        <v>156</v>
      </c>
      <c r="F48" s="4" t="s">
        <v>136</v>
      </c>
      <c r="G48" s="4" t="s">
        <v>51</v>
      </c>
      <c r="H48" s="4" t="s">
        <v>67</v>
      </c>
      <c r="I48" s="4" t="s">
        <v>53</v>
      </c>
      <c r="J48" s="4" t="s">
        <v>54</v>
      </c>
      <c r="K48" s="4" t="s">
        <v>34</v>
      </c>
      <c r="L48" s="4" t="s">
        <v>55</v>
      </c>
    </row>
    <row r="49" customFormat="false" ht="27.75" hidden="false" customHeight="true" outlineLevel="0" collapsed="false">
      <c r="A49" s="4" t="n">
        <v>48</v>
      </c>
      <c r="B49" s="6" t="n">
        <v>46239</v>
      </c>
      <c r="C49" s="4" t="s">
        <v>95</v>
      </c>
      <c r="D49" s="4" t="s">
        <v>157</v>
      </c>
      <c r="E49" s="4" t="s">
        <v>158</v>
      </c>
      <c r="F49" s="4" t="s">
        <v>136</v>
      </c>
      <c r="G49" s="4" t="s">
        <v>51</v>
      </c>
      <c r="H49" s="4" t="s">
        <v>67</v>
      </c>
      <c r="I49" s="4" t="s">
        <v>53</v>
      </c>
      <c r="J49" s="4" t="s">
        <v>54</v>
      </c>
      <c r="K49" s="4" t="s">
        <v>34</v>
      </c>
      <c r="L49" s="4" t="s">
        <v>55</v>
      </c>
    </row>
    <row r="50" customFormat="false" ht="27.75" hidden="false" customHeight="true" outlineLevel="0" collapsed="false">
      <c r="A50" s="4" t="n">
        <v>49</v>
      </c>
      <c r="B50" s="6" t="n">
        <v>46239</v>
      </c>
      <c r="C50" s="4" t="s">
        <v>95</v>
      </c>
      <c r="D50" s="4" t="s">
        <v>157</v>
      </c>
      <c r="E50" s="4" t="s">
        <v>159</v>
      </c>
      <c r="F50" s="4" t="s">
        <v>136</v>
      </c>
      <c r="G50" s="4" t="s">
        <v>51</v>
      </c>
      <c r="H50" s="4" t="s">
        <v>160</v>
      </c>
      <c r="I50" s="4" t="s">
        <v>53</v>
      </c>
      <c r="J50" s="4" t="s">
        <v>54</v>
      </c>
      <c r="K50" s="4" t="s">
        <v>34</v>
      </c>
      <c r="L50" s="4" t="s">
        <v>55</v>
      </c>
    </row>
    <row r="51" customFormat="false" ht="27.75" hidden="false" customHeight="true" outlineLevel="0" collapsed="false">
      <c r="A51" s="4" t="n">
        <v>50</v>
      </c>
      <c r="B51" s="6" t="n">
        <v>46239</v>
      </c>
      <c r="C51" s="4" t="s">
        <v>161</v>
      </c>
      <c r="D51" s="4" t="s">
        <v>162</v>
      </c>
      <c r="E51" s="4" t="s">
        <v>163</v>
      </c>
      <c r="F51" s="4" t="s">
        <v>136</v>
      </c>
      <c r="G51" s="4" t="s">
        <v>51</v>
      </c>
      <c r="H51" s="4" t="s">
        <v>160</v>
      </c>
      <c r="I51" s="4" t="s">
        <v>53</v>
      </c>
      <c r="J51" s="4" t="s">
        <v>54</v>
      </c>
      <c r="K51" s="4" t="s">
        <v>34</v>
      </c>
      <c r="L51" s="4" t="s">
        <v>55</v>
      </c>
    </row>
    <row r="52" customFormat="false" ht="27.75" hidden="false" customHeight="true" outlineLevel="0" collapsed="false">
      <c r="A52" s="4" t="n">
        <v>51</v>
      </c>
      <c r="B52" s="6" t="n">
        <v>46239</v>
      </c>
      <c r="C52" s="4" t="s">
        <v>74</v>
      </c>
      <c r="D52" s="4" t="s">
        <v>164</v>
      </c>
      <c r="E52" s="4" t="s">
        <v>165</v>
      </c>
      <c r="F52" s="4" t="s">
        <v>136</v>
      </c>
      <c r="G52" s="4" t="s">
        <v>82</v>
      </c>
      <c r="H52" s="4" t="s">
        <v>52</v>
      </c>
      <c r="I52" s="4" t="s">
        <v>53</v>
      </c>
      <c r="J52" s="4" t="s">
        <v>54</v>
      </c>
      <c r="K52" s="4" t="s">
        <v>34</v>
      </c>
      <c r="L52" s="4" t="s">
        <v>55</v>
      </c>
    </row>
    <row r="53" customFormat="false" ht="27.75" hidden="false" customHeight="true" outlineLevel="0" collapsed="false">
      <c r="A53" s="4" t="n">
        <v>52</v>
      </c>
      <c r="B53" s="6" t="n">
        <v>46239</v>
      </c>
      <c r="C53" s="4" t="s">
        <v>74</v>
      </c>
      <c r="D53" s="4" t="s">
        <v>166</v>
      </c>
      <c r="E53" s="4" t="s">
        <v>167</v>
      </c>
      <c r="F53" s="4" t="s">
        <v>136</v>
      </c>
      <c r="G53" s="4" t="s">
        <v>51</v>
      </c>
      <c r="H53" s="4" t="s">
        <v>63</v>
      </c>
      <c r="I53" s="4" t="s">
        <v>53</v>
      </c>
      <c r="J53" s="4" t="s">
        <v>54</v>
      </c>
      <c r="K53" s="4" t="s">
        <v>34</v>
      </c>
      <c r="L53" s="4" t="s">
        <v>55</v>
      </c>
    </row>
    <row r="54" customFormat="false" ht="27.75" hidden="false" customHeight="true" outlineLevel="0" collapsed="false">
      <c r="A54" s="4" t="n">
        <v>53</v>
      </c>
      <c r="B54" s="6" t="n">
        <v>46239</v>
      </c>
      <c r="C54" s="4" t="s">
        <v>74</v>
      </c>
      <c r="D54" s="4" t="s">
        <v>168</v>
      </c>
      <c r="E54" s="4" t="s">
        <v>169</v>
      </c>
      <c r="F54" s="4" t="s">
        <v>136</v>
      </c>
      <c r="G54" s="4" t="s">
        <v>77</v>
      </c>
      <c r="H54" s="4" t="s">
        <v>52</v>
      </c>
      <c r="I54" s="4" t="s">
        <v>53</v>
      </c>
      <c r="J54" s="4" t="s">
        <v>54</v>
      </c>
      <c r="K54" s="4" t="s">
        <v>34</v>
      </c>
      <c r="L54" s="4" t="s">
        <v>55</v>
      </c>
    </row>
    <row r="55" customFormat="false" ht="27.75" hidden="false" customHeight="true" outlineLevel="0" collapsed="false">
      <c r="A55" s="4" t="n">
        <v>54</v>
      </c>
      <c r="B55" s="6" t="n">
        <v>46239</v>
      </c>
      <c r="C55" s="4" t="s">
        <v>74</v>
      </c>
      <c r="D55" s="4" t="s">
        <v>170</v>
      </c>
      <c r="E55" s="4" t="s">
        <v>171</v>
      </c>
      <c r="F55" s="4" t="s">
        <v>136</v>
      </c>
      <c r="G55" s="4" t="s">
        <v>77</v>
      </c>
      <c r="H55" s="4" t="s">
        <v>52</v>
      </c>
      <c r="I55" s="4" t="s">
        <v>53</v>
      </c>
      <c r="J55" s="4" t="s">
        <v>54</v>
      </c>
      <c r="K55" s="4" t="s">
        <v>34</v>
      </c>
      <c r="L55" s="4" t="s">
        <v>55</v>
      </c>
    </row>
    <row r="56" customFormat="false" ht="27.75" hidden="false" customHeight="true" outlineLevel="0" collapsed="false">
      <c r="A56" s="4" t="n">
        <v>55</v>
      </c>
      <c r="B56" s="6" t="n">
        <v>46239</v>
      </c>
      <c r="C56" s="4" t="s">
        <v>74</v>
      </c>
      <c r="D56" s="4" t="s">
        <v>140</v>
      </c>
      <c r="E56" s="4" t="s">
        <v>172</v>
      </c>
      <c r="F56" s="4" t="s">
        <v>136</v>
      </c>
      <c r="G56" s="4" t="s">
        <v>77</v>
      </c>
      <c r="H56" s="4" t="s">
        <v>52</v>
      </c>
      <c r="I56" s="4" t="s">
        <v>53</v>
      </c>
      <c r="J56" s="4" t="s">
        <v>54</v>
      </c>
      <c r="K56" s="4" t="s">
        <v>34</v>
      </c>
      <c r="L56" s="4" t="s">
        <v>55</v>
      </c>
    </row>
    <row r="57" customFormat="false" ht="27.75" hidden="false" customHeight="true" outlineLevel="0" collapsed="false">
      <c r="A57" s="4" t="n">
        <v>56</v>
      </c>
      <c r="B57" s="6" t="n">
        <v>46239</v>
      </c>
      <c r="C57" s="4" t="s">
        <v>173</v>
      </c>
      <c r="D57" s="4" t="s">
        <v>174</v>
      </c>
      <c r="E57" s="4" t="s">
        <v>175</v>
      </c>
      <c r="F57" s="4" t="s">
        <v>136</v>
      </c>
      <c r="G57" s="4" t="s">
        <v>51</v>
      </c>
      <c r="H57" s="4" t="s">
        <v>52</v>
      </c>
      <c r="I57" s="4" t="s">
        <v>53</v>
      </c>
      <c r="J57" s="4" t="s">
        <v>54</v>
      </c>
      <c r="K57" s="4" t="s">
        <v>34</v>
      </c>
      <c r="L57" s="4" t="s">
        <v>55</v>
      </c>
    </row>
    <row r="58" customFormat="false" ht="27.75" hidden="false" customHeight="true" outlineLevel="0" collapsed="false">
      <c r="A58" s="4" t="n">
        <v>57</v>
      </c>
      <c r="B58" s="6" t="n">
        <v>46239</v>
      </c>
      <c r="C58" s="4" t="s">
        <v>64</v>
      </c>
      <c r="D58" s="4" t="s">
        <v>176</v>
      </c>
      <c r="E58" s="4" t="s">
        <v>177</v>
      </c>
      <c r="F58" s="4" t="s">
        <v>136</v>
      </c>
      <c r="G58" s="4" t="s">
        <v>77</v>
      </c>
      <c r="H58" s="4" t="s">
        <v>52</v>
      </c>
      <c r="I58" s="4" t="s">
        <v>53</v>
      </c>
      <c r="J58" s="4" t="s">
        <v>54</v>
      </c>
      <c r="K58" s="4" t="s">
        <v>34</v>
      </c>
      <c r="L58" s="4" t="s">
        <v>55</v>
      </c>
    </row>
    <row r="59" customFormat="false" ht="27.75" hidden="false" customHeight="true" outlineLevel="0" collapsed="false">
      <c r="A59" s="4" t="n">
        <v>58</v>
      </c>
      <c r="B59" s="6" t="n">
        <v>46239</v>
      </c>
      <c r="C59" s="4" t="s">
        <v>64</v>
      </c>
      <c r="D59" s="4" t="s">
        <v>178</v>
      </c>
      <c r="E59" s="4" t="s">
        <v>179</v>
      </c>
      <c r="F59" s="4" t="s">
        <v>136</v>
      </c>
      <c r="G59" s="4" t="s">
        <v>51</v>
      </c>
      <c r="H59" s="4" t="s">
        <v>160</v>
      </c>
      <c r="I59" s="4" t="s">
        <v>53</v>
      </c>
      <c r="J59" s="4" t="s">
        <v>54</v>
      </c>
      <c r="K59" s="4" t="s">
        <v>34</v>
      </c>
      <c r="L59" s="4" t="s">
        <v>55</v>
      </c>
    </row>
    <row r="60" customFormat="false" ht="27.75" hidden="false" customHeight="true" outlineLevel="0" collapsed="false">
      <c r="A60" s="4" t="n">
        <v>59</v>
      </c>
      <c r="B60" s="6" t="n">
        <v>46239</v>
      </c>
      <c r="C60" s="4" t="s">
        <v>99</v>
      </c>
      <c r="D60" s="4" t="s">
        <v>180</v>
      </c>
      <c r="E60" s="4" t="s">
        <v>181</v>
      </c>
      <c r="F60" s="4" t="s">
        <v>136</v>
      </c>
      <c r="G60" s="4" t="s">
        <v>51</v>
      </c>
      <c r="H60" s="4" t="s">
        <v>160</v>
      </c>
      <c r="I60" s="4" t="s">
        <v>53</v>
      </c>
      <c r="J60" s="4" t="s">
        <v>54</v>
      </c>
      <c r="K60" s="4" t="s">
        <v>34</v>
      </c>
      <c r="L60" s="4" t="s">
        <v>55</v>
      </c>
    </row>
    <row r="61" customFormat="false" ht="27.75" hidden="false" customHeight="true" outlineLevel="0" collapsed="false">
      <c r="A61" s="4" t="n">
        <v>60</v>
      </c>
      <c r="B61" s="6" t="n">
        <v>46239</v>
      </c>
      <c r="C61" s="4" t="s">
        <v>120</v>
      </c>
      <c r="D61" s="4" t="s">
        <v>182</v>
      </c>
      <c r="E61" s="4" t="s">
        <v>183</v>
      </c>
      <c r="F61" s="4" t="s">
        <v>136</v>
      </c>
      <c r="G61" s="4" t="s">
        <v>77</v>
      </c>
      <c r="H61" s="4" t="s">
        <v>160</v>
      </c>
      <c r="I61" s="4" t="s">
        <v>53</v>
      </c>
      <c r="J61" s="4" t="s">
        <v>54</v>
      </c>
      <c r="K61" s="4" t="s">
        <v>34</v>
      </c>
      <c r="L61" s="4" t="s">
        <v>55</v>
      </c>
    </row>
    <row r="62" customFormat="false" ht="15" hidden="false" customHeight="true" outlineLevel="0" collapsed="false">
      <c r="A62" s="4" t="n">
        <v>61</v>
      </c>
      <c r="B62" s="6" t="n">
        <v>46239</v>
      </c>
      <c r="C62" s="4" t="s">
        <v>120</v>
      </c>
      <c r="D62" s="4" t="s">
        <v>184</v>
      </c>
      <c r="E62" s="4" t="s">
        <v>185</v>
      </c>
      <c r="F62" s="4" t="s">
        <v>136</v>
      </c>
      <c r="G62" s="4" t="s">
        <v>111</v>
      </c>
      <c r="H62" s="4" t="s">
        <v>52</v>
      </c>
      <c r="I62" s="4" t="s">
        <v>53</v>
      </c>
      <c r="J62" s="4" t="s">
        <v>98</v>
      </c>
      <c r="K62" s="4" t="s">
        <v>34</v>
      </c>
      <c r="L62" s="4" t="s">
        <v>55</v>
      </c>
    </row>
    <row r="63" customFormat="false" ht="15" hidden="false" customHeight="true" outlineLevel="0" collapsed="false">
      <c r="A63" s="4" t="n">
        <v>62</v>
      </c>
      <c r="B63" s="6" t="n">
        <v>46240</v>
      </c>
      <c r="C63" s="4" t="s">
        <v>47</v>
      </c>
      <c r="D63" s="4" t="s">
        <v>186</v>
      </c>
      <c r="E63" s="4" t="s">
        <v>187</v>
      </c>
      <c r="F63" s="4" t="s">
        <v>136</v>
      </c>
      <c r="G63" s="4" t="s">
        <v>82</v>
      </c>
      <c r="H63" s="4" t="s">
        <v>52</v>
      </c>
      <c r="I63" s="4" t="s">
        <v>53</v>
      </c>
      <c r="J63" s="4" t="s">
        <v>98</v>
      </c>
      <c r="K63" s="4" t="s">
        <v>34</v>
      </c>
      <c r="L63" s="4" t="s">
        <v>55</v>
      </c>
    </row>
    <row r="64" customFormat="false" ht="27.75" hidden="false" customHeight="true" outlineLevel="0" collapsed="false">
      <c r="A64" s="4" t="n">
        <v>63</v>
      </c>
      <c r="B64" s="6" t="n">
        <v>46240</v>
      </c>
      <c r="C64" s="4" t="s">
        <v>47</v>
      </c>
      <c r="D64" s="4" t="s">
        <v>188</v>
      </c>
      <c r="E64" s="4" t="s">
        <v>189</v>
      </c>
      <c r="F64" s="4" t="s">
        <v>136</v>
      </c>
      <c r="G64" s="4" t="s">
        <v>106</v>
      </c>
      <c r="H64" s="4" t="s">
        <v>52</v>
      </c>
      <c r="I64" s="4" t="s">
        <v>53</v>
      </c>
      <c r="J64" s="4" t="s">
        <v>54</v>
      </c>
      <c r="K64" s="4" t="s">
        <v>34</v>
      </c>
      <c r="L64" s="4" t="s">
        <v>55</v>
      </c>
    </row>
    <row r="65" customFormat="false" ht="27.75" hidden="false" customHeight="true" outlineLevel="0" collapsed="false">
      <c r="A65" s="4" t="n">
        <v>64</v>
      </c>
      <c r="B65" s="6" t="n">
        <v>46240</v>
      </c>
      <c r="C65" s="4" t="s">
        <v>47</v>
      </c>
      <c r="D65" s="4" t="s">
        <v>186</v>
      </c>
      <c r="E65" s="4" t="s">
        <v>190</v>
      </c>
      <c r="F65" s="4" t="s">
        <v>136</v>
      </c>
      <c r="G65" s="4" t="s">
        <v>51</v>
      </c>
      <c r="H65" s="4" t="s">
        <v>52</v>
      </c>
      <c r="I65" s="4" t="s">
        <v>53</v>
      </c>
      <c r="J65" s="4" t="s">
        <v>54</v>
      </c>
      <c r="K65" s="4" t="s">
        <v>34</v>
      </c>
      <c r="L65" s="4" t="s">
        <v>55</v>
      </c>
    </row>
    <row r="66" customFormat="false" ht="27.75" hidden="false" customHeight="true" outlineLevel="0" collapsed="false">
      <c r="A66" s="4" t="n">
        <v>65</v>
      </c>
      <c r="B66" s="6" t="n">
        <v>46240</v>
      </c>
      <c r="C66" s="4" t="s">
        <v>47</v>
      </c>
      <c r="D66" s="4" t="s">
        <v>191</v>
      </c>
      <c r="E66" s="4" t="s">
        <v>192</v>
      </c>
      <c r="F66" s="4" t="s">
        <v>136</v>
      </c>
      <c r="G66" s="4" t="s">
        <v>106</v>
      </c>
      <c r="H66" s="4" t="s">
        <v>67</v>
      </c>
      <c r="I66" s="4" t="s">
        <v>53</v>
      </c>
      <c r="J66" s="4" t="s">
        <v>54</v>
      </c>
      <c r="K66" s="4" t="s">
        <v>34</v>
      </c>
      <c r="L66" s="4" t="s">
        <v>55</v>
      </c>
    </row>
    <row r="67" customFormat="false" ht="27.75" hidden="false" customHeight="true" outlineLevel="0" collapsed="false">
      <c r="A67" s="4" t="n">
        <v>66</v>
      </c>
      <c r="B67" s="6" t="n">
        <v>46240</v>
      </c>
      <c r="C67" s="4" t="s">
        <v>47</v>
      </c>
      <c r="D67" s="4" t="s">
        <v>193</v>
      </c>
      <c r="E67" s="4" t="s">
        <v>194</v>
      </c>
      <c r="F67" s="4" t="s">
        <v>136</v>
      </c>
      <c r="G67" s="4" t="s">
        <v>82</v>
      </c>
      <c r="H67" s="4" t="s">
        <v>52</v>
      </c>
      <c r="I67" s="4" t="s">
        <v>53</v>
      </c>
      <c r="J67" s="4" t="s">
        <v>54</v>
      </c>
      <c r="K67" s="4" t="s">
        <v>34</v>
      </c>
      <c r="L67" s="4" t="s">
        <v>55</v>
      </c>
    </row>
    <row r="68" customFormat="false" ht="27.75" hidden="false" customHeight="true" outlineLevel="0" collapsed="false">
      <c r="A68" s="4" t="n">
        <v>67</v>
      </c>
      <c r="B68" s="6" t="n">
        <v>46240</v>
      </c>
      <c r="C68" s="4" t="s">
        <v>47</v>
      </c>
      <c r="D68" s="4" t="s">
        <v>184</v>
      </c>
      <c r="E68" s="4" t="s">
        <v>195</v>
      </c>
      <c r="F68" s="4" t="s">
        <v>136</v>
      </c>
      <c r="G68" s="4" t="s">
        <v>111</v>
      </c>
      <c r="H68" s="4" t="s">
        <v>52</v>
      </c>
      <c r="I68" s="4" t="s">
        <v>53</v>
      </c>
      <c r="J68" s="4" t="s">
        <v>54</v>
      </c>
      <c r="K68" s="4" t="s">
        <v>34</v>
      </c>
      <c r="L68" s="4" t="s">
        <v>55</v>
      </c>
    </row>
    <row r="69" customFormat="false" ht="27.75" hidden="false" customHeight="true" outlineLevel="0" collapsed="false">
      <c r="A69" s="4" t="n">
        <v>68</v>
      </c>
      <c r="B69" s="6" t="n">
        <v>46240</v>
      </c>
      <c r="C69" s="4" t="s">
        <v>47</v>
      </c>
      <c r="D69" s="4" t="s">
        <v>140</v>
      </c>
      <c r="E69" s="4" t="s">
        <v>196</v>
      </c>
      <c r="F69" s="4" t="s">
        <v>136</v>
      </c>
      <c r="G69" s="4" t="s">
        <v>77</v>
      </c>
      <c r="H69" s="4" t="s">
        <v>52</v>
      </c>
      <c r="I69" s="4" t="s">
        <v>53</v>
      </c>
      <c r="J69" s="4" t="s">
        <v>54</v>
      </c>
      <c r="K69" s="4" t="s">
        <v>34</v>
      </c>
      <c r="L69" s="4" t="s">
        <v>55</v>
      </c>
    </row>
    <row r="70" customFormat="false" ht="27.75" hidden="false" customHeight="true" outlineLevel="0" collapsed="false">
      <c r="A70" s="4" t="n">
        <v>69</v>
      </c>
      <c r="B70" s="6" t="n">
        <v>46240</v>
      </c>
      <c r="C70" s="4" t="s">
        <v>56</v>
      </c>
      <c r="D70" s="4" t="s">
        <v>197</v>
      </c>
      <c r="E70" s="4" t="s">
        <v>198</v>
      </c>
      <c r="F70" s="4" t="s">
        <v>136</v>
      </c>
      <c r="G70" s="4" t="s">
        <v>111</v>
      </c>
      <c r="H70" s="4" t="s">
        <v>160</v>
      </c>
      <c r="I70" s="4" t="s">
        <v>53</v>
      </c>
      <c r="J70" s="4" t="s">
        <v>54</v>
      </c>
      <c r="K70" s="4" t="s">
        <v>34</v>
      </c>
      <c r="L70" s="4" t="s">
        <v>55</v>
      </c>
    </row>
    <row r="71" customFormat="false" ht="27.75" hidden="false" customHeight="true" outlineLevel="0" collapsed="false">
      <c r="A71" s="4" t="n">
        <v>70</v>
      </c>
      <c r="B71" s="6" t="n">
        <v>46240</v>
      </c>
      <c r="C71" s="4" t="s">
        <v>56</v>
      </c>
      <c r="D71" s="4" t="s">
        <v>199</v>
      </c>
      <c r="E71" s="4" t="s">
        <v>200</v>
      </c>
      <c r="F71" s="4" t="s">
        <v>136</v>
      </c>
      <c r="G71" s="4" t="s">
        <v>201</v>
      </c>
      <c r="H71" s="4" t="s">
        <v>52</v>
      </c>
      <c r="I71" s="4" t="s">
        <v>53</v>
      </c>
      <c r="J71" s="4" t="s">
        <v>54</v>
      </c>
      <c r="K71" s="4" t="s">
        <v>34</v>
      </c>
      <c r="L71" s="4" t="s">
        <v>55</v>
      </c>
    </row>
    <row r="72" customFormat="false" ht="27.75" hidden="false" customHeight="true" outlineLevel="0" collapsed="false">
      <c r="A72" s="4" t="n">
        <v>71</v>
      </c>
      <c r="B72" s="6" t="n">
        <v>46240</v>
      </c>
      <c r="C72" s="4" t="s">
        <v>56</v>
      </c>
      <c r="D72" s="4" t="s">
        <v>202</v>
      </c>
      <c r="E72" s="4" t="s">
        <v>203</v>
      </c>
      <c r="F72" s="4" t="s">
        <v>136</v>
      </c>
      <c r="G72" s="4" t="s">
        <v>84</v>
      </c>
      <c r="H72" s="4" t="s">
        <v>52</v>
      </c>
      <c r="I72" s="4" t="s">
        <v>53</v>
      </c>
      <c r="J72" s="4" t="s">
        <v>54</v>
      </c>
      <c r="K72" s="4" t="s">
        <v>34</v>
      </c>
      <c r="L72" s="4" t="s">
        <v>55</v>
      </c>
    </row>
    <row r="73" customFormat="false" ht="27.75" hidden="false" customHeight="true" outlineLevel="0" collapsed="false">
      <c r="A73" s="4" t="n">
        <v>72</v>
      </c>
      <c r="B73" s="6" t="n">
        <v>46240</v>
      </c>
      <c r="C73" s="4" t="s">
        <v>56</v>
      </c>
      <c r="D73" s="4" t="s">
        <v>204</v>
      </c>
      <c r="E73" s="4" t="s">
        <v>205</v>
      </c>
      <c r="F73" s="4" t="s">
        <v>136</v>
      </c>
      <c r="G73" s="4" t="s">
        <v>82</v>
      </c>
      <c r="H73" s="4" t="s">
        <v>52</v>
      </c>
      <c r="I73" s="4" t="s">
        <v>53</v>
      </c>
      <c r="J73" s="4" t="s">
        <v>54</v>
      </c>
      <c r="K73" s="4" t="s">
        <v>34</v>
      </c>
      <c r="L73" s="4" t="s">
        <v>55</v>
      </c>
    </row>
    <row r="74" customFormat="false" ht="27.75" hidden="false" customHeight="true" outlineLevel="0" collapsed="false">
      <c r="A74" s="4" t="n">
        <v>73</v>
      </c>
      <c r="B74" s="6" t="n">
        <v>46240</v>
      </c>
      <c r="C74" s="4" t="s">
        <v>56</v>
      </c>
      <c r="D74" s="4" t="s">
        <v>206</v>
      </c>
      <c r="E74" s="4" t="s">
        <v>207</v>
      </c>
      <c r="F74" s="4" t="s">
        <v>136</v>
      </c>
      <c r="G74" s="4" t="s">
        <v>82</v>
      </c>
      <c r="H74" s="4" t="s">
        <v>52</v>
      </c>
      <c r="I74" s="4" t="s">
        <v>53</v>
      </c>
      <c r="J74" s="4" t="s">
        <v>54</v>
      </c>
      <c r="K74" s="4" t="s">
        <v>34</v>
      </c>
      <c r="L74" s="4" t="s">
        <v>55</v>
      </c>
    </row>
    <row r="75" customFormat="false" ht="27.75" hidden="false" customHeight="true" outlineLevel="0" collapsed="false">
      <c r="A75" s="4" t="n">
        <v>74</v>
      </c>
      <c r="B75" s="6" t="n">
        <v>46240</v>
      </c>
      <c r="C75" s="4" t="s">
        <v>56</v>
      </c>
      <c r="D75" s="4" t="s">
        <v>208</v>
      </c>
      <c r="E75" s="4" t="s">
        <v>209</v>
      </c>
      <c r="F75" s="4" t="s">
        <v>136</v>
      </c>
      <c r="G75" s="4" t="s">
        <v>84</v>
      </c>
      <c r="H75" s="4" t="s">
        <v>52</v>
      </c>
      <c r="I75" s="4" t="s">
        <v>53</v>
      </c>
      <c r="J75" s="4" t="s">
        <v>54</v>
      </c>
      <c r="K75" s="4" t="s">
        <v>34</v>
      </c>
      <c r="L75" s="4" t="s">
        <v>55</v>
      </c>
    </row>
    <row r="76" customFormat="false" ht="27.75" hidden="false" customHeight="true" outlineLevel="0" collapsed="false">
      <c r="A76" s="4" t="n">
        <v>75</v>
      </c>
      <c r="B76" s="6" t="n">
        <v>46240</v>
      </c>
      <c r="C76" s="4" t="s">
        <v>56</v>
      </c>
      <c r="D76" s="4" t="s">
        <v>140</v>
      </c>
      <c r="E76" s="4" t="s">
        <v>210</v>
      </c>
      <c r="F76" s="4" t="s">
        <v>136</v>
      </c>
      <c r="G76" s="4" t="s">
        <v>77</v>
      </c>
      <c r="H76" s="4" t="s">
        <v>52</v>
      </c>
      <c r="I76" s="4" t="s">
        <v>53</v>
      </c>
      <c r="J76" s="4" t="s">
        <v>54</v>
      </c>
      <c r="K76" s="4" t="s">
        <v>34</v>
      </c>
      <c r="L76" s="4" t="s">
        <v>55</v>
      </c>
    </row>
    <row r="77" customFormat="false" ht="27.75" hidden="false" customHeight="true" outlineLevel="0" collapsed="false">
      <c r="A77" s="4" t="n">
        <v>76</v>
      </c>
      <c r="B77" s="6" t="n">
        <v>46240</v>
      </c>
      <c r="C77" s="4" t="s">
        <v>60</v>
      </c>
      <c r="D77" s="4" t="s">
        <v>211</v>
      </c>
      <c r="E77" s="4" t="s">
        <v>212</v>
      </c>
      <c r="F77" s="4" t="s">
        <v>136</v>
      </c>
      <c r="G77" s="4" t="s">
        <v>51</v>
      </c>
      <c r="H77" s="4" t="s">
        <v>52</v>
      </c>
      <c r="I77" s="4" t="s">
        <v>53</v>
      </c>
      <c r="J77" s="4" t="s">
        <v>54</v>
      </c>
      <c r="K77" s="4" t="s">
        <v>34</v>
      </c>
      <c r="L77" s="4" t="s">
        <v>55</v>
      </c>
    </row>
    <row r="78" customFormat="false" ht="27.75" hidden="false" customHeight="true" outlineLevel="0" collapsed="false">
      <c r="A78" s="4" t="n">
        <v>77</v>
      </c>
      <c r="B78" s="6" t="n">
        <v>46240</v>
      </c>
      <c r="C78" s="4" t="s">
        <v>60</v>
      </c>
      <c r="D78" s="4" t="s">
        <v>109</v>
      </c>
      <c r="E78" s="4" t="s">
        <v>213</v>
      </c>
      <c r="F78" s="4" t="s">
        <v>136</v>
      </c>
      <c r="G78" s="4" t="s">
        <v>51</v>
      </c>
      <c r="H78" s="4" t="s">
        <v>160</v>
      </c>
      <c r="I78" s="4" t="s">
        <v>53</v>
      </c>
      <c r="J78" s="4" t="s">
        <v>54</v>
      </c>
      <c r="K78" s="4" t="s">
        <v>34</v>
      </c>
      <c r="L78" s="4" t="s">
        <v>55</v>
      </c>
    </row>
    <row r="79" customFormat="false" ht="27.75" hidden="false" customHeight="true" outlineLevel="0" collapsed="false">
      <c r="A79" s="4" t="n">
        <v>78</v>
      </c>
      <c r="B79" s="6" t="n">
        <v>46240</v>
      </c>
      <c r="C79" s="4" t="s">
        <v>60</v>
      </c>
      <c r="D79" s="4" t="s">
        <v>140</v>
      </c>
      <c r="E79" s="4" t="s">
        <v>214</v>
      </c>
      <c r="F79" s="4" t="s">
        <v>136</v>
      </c>
      <c r="G79" s="4" t="s">
        <v>82</v>
      </c>
      <c r="H79" s="4" t="s">
        <v>63</v>
      </c>
      <c r="I79" s="4" t="s">
        <v>53</v>
      </c>
      <c r="J79" s="4" t="s">
        <v>54</v>
      </c>
      <c r="K79" s="4" t="s">
        <v>34</v>
      </c>
      <c r="L79" s="4" t="s">
        <v>55</v>
      </c>
    </row>
    <row r="80" customFormat="false" ht="27.75" hidden="false" customHeight="true" outlineLevel="0" collapsed="false">
      <c r="A80" s="4" t="n">
        <v>79</v>
      </c>
      <c r="B80" s="6" t="n">
        <v>46240</v>
      </c>
      <c r="C80" s="4" t="s">
        <v>60</v>
      </c>
      <c r="D80" s="4" t="s">
        <v>215</v>
      </c>
      <c r="E80" s="4" t="s">
        <v>216</v>
      </c>
      <c r="F80" s="4" t="s">
        <v>136</v>
      </c>
      <c r="G80" s="4" t="s">
        <v>51</v>
      </c>
      <c r="H80" s="4" t="s">
        <v>67</v>
      </c>
      <c r="I80" s="4" t="s">
        <v>53</v>
      </c>
      <c r="J80" s="4" t="s">
        <v>54</v>
      </c>
      <c r="K80" s="4" t="s">
        <v>34</v>
      </c>
      <c r="L80" s="4" t="s">
        <v>55</v>
      </c>
    </row>
    <row r="81" customFormat="false" ht="27.75" hidden="false" customHeight="true" outlineLevel="0" collapsed="false">
      <c r="A81" s="4" t="n">
        <v>80</v>
      </c>
      <c r="B81" s="6" t="n">
        <v>46240</v>
      </c>
      <c r="C81" s="4" t="s">
        <v>60</v>
      </c>
      <c r="D81" s="4" t="s">
        <v>117</v>
      </c>
      <c r="E81" s="4" t="s">
        <v>217</v>
      </c>
      <c r="F81" s="4" t="s">
        <v>136</v>
      </c>
      <c r="G81" s="4" t="s">
        <v>51</v>
      </c>
      <c r="H81" s="4" t="s">
        <v>67</v>
      </c>
      <c r="I81" s="4" t="s">
        <v>55</v>
      </c>
      <c r="J81" s="4" t="s">
        <v>54</v>
      </c>
      <c r="K81" s="4" t="s">
        <v>34</v>
      </c>
      <c r="L81" s="4" t="s">
        <v>55</v>
      </c>
    </row>
    <row r="82" customFormat="false" ht="27.75" hidden="false" customHeight="true" outlineLevel="0" collapsed="false">
      <c r="A82" s="4" t="n">
        <v>81</v>
      </c>
      <c r="B82" s="6" t="n">
        <v>46240</v>
      </c>
      <c r="C82" s="4" t="s">
        <v>60</v>
      </c>
      <c r="D82" s="4" t="s">
        <v>152</v>
      </c>
      <c r="E82" s="4" t="s">
        <v>218</v>
      </c>
      <c r="F82" s="4" t="s">
        <v>136</v>
      </c>
      <c r="G82" s="4" t="s">
        <v>82</v>
      </c>
      <c r="H82" s="4" t="s">
        <v>67</v>
      </c>
      <c r="I82" s="4" t="s">
        <v>53</v>
      </c>
      <c r="J82" s="4" t="s">
        <v>54</v>
      </c>
      <c r="K82" s="4" t="s">
        <v>34</v>
      </c>
      <c r="L82" s="4" t="s">
        <v>55</v>
      </c>
    </row>
    <row r="83" customFormat="false" ht="27.75" hidden="false" customHeight="true" outlineLevel="0" collapsed="false">
      <c r="A83" s="4" t="n">
        <v>82</v>
      </c>
      <c r="B83" s="6" t="n">
        <v>46240</v>
      </c>
      <c r="C83" s="4" t="s">
        <v>92</v>
      </c>
      <c r="D83" s="4" t="s">
        <v>219</v>
      </c>
      <c r="E83" s="4" t="s">
        <v>220</v>
      </c>
      <c r="F83" s="4" t="s">
        <v>136</v>
      </c>
      <c r="G83" s="4" t="s">
        <v>51</v>
      </c>
      <c r="H83" s="4" t="s">
        <v>160</v>
      </c>
      <c r="I83" s="4" t="s">
        <v>53</v>
      </c>
      <c r="J83" s="4" t="s">
        <v>54</v>
      </c>
      <c r="K83" s="4" t="s">
        <v>34</v>
      </c>
      <c r="L83" s="4" t="s">
        <v>55</v>
      </c>
    </row>
    <row r="84" customFormat="false" ht="27.75" hidden="false" customHeight="true" outlineLevel="0" collapsed="false">
      <c r="A84" s="4" t="n">
        <v>83</v>
      </c>
      <c r="B84" s="6" t="n">
        <v>46240</v>
      </c>
      <c r="C84" s="4" t="s">
        <v>92</v>
      </c>
      <c r="D84" s="4" t="s">
        <v>221</v>
      </c>
      <c r="E84" s="4" t="s">
        <v>222</v>
      </c>
      <c r="F84" s="4" t="s">
        <v>136</v>
      </c>
      <c r="G84" s="4" t="s">
        <v>51</v>
      </c>
      <c r="H84" s="4" t="s">
        <v>52</v>
      </c>
      <c r="I84" s="4" t="s">
        <v>53</v>
      </c>
      <c r="J84" s="4" t="s">
        <v>54</v>
      </c>
      <c r="K84" s="4" t="s">
        <v>34</v>
      </c>
      <c r="L84" s="4" t="s">
        <v>55</v>
      </c>
    </row>
    <row r="85" customFormat="false" ht="27.75" hidden="false" customHeight="true" outlineLevel="0" collapsed="false">
      <c r="A85" s="4" t="n">
        <v>84</v>
      </c>
      <c r="B85" s="6" t="n">
        <v>46240</v>
      </c>
      <c r="C85" s="4" t="s">
        <v>92</v>
      </c>
      <c r="D85" s="4" t="s">
        <v>223</v>
      </c>
      <c r="E85" s="4" t="s">
        <v>224</v>
      </c>
      <c r="F85" s="4" t="s">
        <v>136</v>
      </c>
      <c r="G85" s="4" t="s">
        <v>51</v>
      </c>
      <c r="H85" s="4" t="s">
        <v>52</v>
      </c>
      <c r="I85" s="4" t="s">
        <v>53</v>
      </c>
      <c r="J85" s="4" t="s">
        <v>54</v>
      </c>
      <c r="K85" s="4" t="s">
        <v>34</v>
      </c>
      <c r="L85" s="4" t="s">
        <v>55</v>
      </c>
    </row>
    <row r="86" customFormat="false" ht="27.75" hidden="false" customHeight="true" outlineLevel="0" collapsed="false">
      <c r="A86" s="4" t="n">
        <v>85</v>
      </c>
      <c r="B86" s="6" t="n">
        <v>46240</v>
      </c>
      <c r="C86" s="4" t="s">
        <v>92</v>
      </c>
      <c r="D86" s="4" t="s">
        <v>225</v>
      </c>
      <c r="E86" s="4" t="s">
        <v>226</v>
      </c>
      <c r="F86" s="4" t="s">
        <v>136</v>
      </c>
      <c r="G86" s="4" t="s">
        <v>51</v>
      </c>
      <c r="H86" s="4" t="s">
        <v>67</v>
      </c>
      <c r="I86" s="4" t="s">
        <v>53</v>
      </c>
      <c r="J86" s="4" t="s">
        <v>54</v>
      </c>
      <c r="K86" s="4" t="s">
        <v>34</v>
      </c>
      <c r="L86" s="4" t="s">
        <v>55</v>
      </c>
    </row>
    <row r="87" customFormat="false" ht="27.75" hidden="false" customHeight="true" outlineLevel="0" collapsed="false">
      <c r="A87" s="4" t="n">
        <v>86</v>
      </c>
      <c r="B87" s="6" t="n">
        <v>46240</v>
      </c>
      <c r="C87" s="4" t="s">
        <v>92</v>
      </c>
      <c r="D87" s="4" t="s">
        <v>227</v>
      </c>
      <c r="E87" s="4" t="s">
        <v>228</v>
      </c>
      <c r="F87" s="4" t="s">
        <v>136</v>
      </c>
      <c r="G87" s="4" t="s">
        <v>84</v>
      </c>
      <c r="H87" s="4" t="s">
        <v>52</v>
      </c>
      <c r="I87" s="4" t="s">
        <v>53</v>
      </c>
      <c r="J87" s="4" t="s">
        <v>54</v>
      </c>
      <c r="K87" s="4" t="s">
        <v>34</v>
      </c>
      <c r="L87" s="4" t="s">
        <v>55</v>
      </c>
    </row>
    <row r="88" customFormat="false" ht="27.75" hidden="false" customHeight="true" outlineLevel="0" collapsed="false">
      <c r="A88" s="4" t="n">
        <v>87</v>
      </c>
      <c r="B88" s="6" t="n">
        <v>46240</v>
      </c>
      <c r="C88" s="4" t="s">
        <v>92</v>
      </c>
      <c r="D88" s="4" t="s">
        <v>229</v>
      </c>
      <c r="E88" s="4" t="s">
        <v>230</v>
      </c>
      <c r="F88" s="4" t="s">
        <v>136</v>
      </c>
      <c r="G88" s="4" t="s">
        <v>77</v>
      </c>
      <c r="H88" s="4" t="s">
        <v>52</v>
      </c>
      <c r="I88" s="4" t="s">
        <v>53</v>
      </c>
      <c r="J88" s="4" t="s">
        <v>54</v>
      </c>
      <c r="K88" s="4" t="s">
        <v>34</v>
      </c>
      <c r="L88" s="4" t="s">
        <v>55</v>
      </c>
    </row>
    <row r="89" customFormat="false" ht="27.75" hidden="false" customHeight="true" outlineLevel="0" collapsed="false">
      <c r="A89" s="4" t="n">
        <v>88</v>
      </c>
      <c r="B89" s="6" t="n">
        <v>46240</v>
      </c>
      <c r="C89" s="4" t="s">
        <v>95</v>
      </c>
      <c r="D89" s="4" t="s">
        <v>231</v>
      </c>
      <c r="E89" s="4" t="s">
        <v>232</v>
      </c>
      <c r="F89" s="4" t="s">
        <v>136</v>
      </c>
      <c r="G89" s="4" t="s">
        <v>77</v>
      </c>
      <c r="H89" s="4" t="s">
        <v>52</v>
      </c>
      <c r="I89" s="4" t="s">
        <v>53</v>
      </c>
      <c r="J89" s="4" t="s">
        <v>54</v>
      </c>
      <c r="K89" s="4" t="s">
        <v>34</v>
      </c>
      <c r="L89" s="4" t="s">
        <v>55</v>
      </c>
    </row>
    <row r="90" customFormat="false" ht="15" hidden="false" customHeight="true" outlineLevel="0" collapsed="false">
      <c r="A90" s="4" t="n">
        <v>89</v>
      </c>
      <c r="B90" s="6" t="n">
        <v>46240</v>
      </c>
      <c r="C90" s="4" t="s">
        <v>95</v>
      </c>
      <c r="D90" s="4" t="s">
        <v>96</v>
      </c>
      <c r="E90" s="4" t="s">
        <v>233</v>
      </c>
      <c r="F90" s="4" t="s">
        <v>136</v>
      </c>
      <c r="G90" s="4" t="s">
        <v>82</v>
      </c>
      <c r="H90" s="4" t="s">
        <v>52</v>
      </c>
      <c r="I90" s="4" t="s">
        <v>53</v>
      </c>
      <c r="J90" s="4" t="s">
        <v>98</v>
      </c>
      <c r="K90" s="4" t="s">
        <v>34</v>
      </c>
      <c r="L90" s="4" t="s">
        <v>55</v>
      </c>
    </row>
    <row r="91" customFormat="false" ht="27.75" hidden="false" customHeight="true" outlineLevel="0" collapsed="false">
      <c r="A91" s="4" t="n">
        <v>90</v>
      </c>
      <c r="B91" s="6" t="n">
        <v>46240</v>
      </c>
      <c r="C91" s="4" t="s">
        <v>95</v>
      </c>
      <c r="D91" s="4" t="s">
        <v>234</v>
      </c>
      <c r="E91" s="4" t="s">
        <v>235</v>
      </c>
      <c r="F91" s="4" t="s">
        <v>136</v>
      </c>
      <c r="G91" s="4" t="s">
        <v>106</v>
      </c>
      <c r="H91" s="4" t="s">
        <v>67</v>
      </c>
      <c r="I91" s="4" t="s">
        <v>53</v>
      </c>
      <c r="J91" s="4" t="s">
        <v>98</v>
      </c>
      <c r="K91" s="4" t="s">
        <v>34</v>
      </c>
      <c r="L91" s="4" t="s">
        <v>55</v>
      </c>
    </row>
    <row r="92" customFormat="false" ht="27.75" hidden="false" customHeight="true" outlineLevel="0" collapsed="false">
      <c r="A92" s="4" t="n">
        <v>91</v>
      </c>
      <c r="B92" s="6" t="n">
        <v>46240</v>
      </c>
      <c r="C92" s="4" t="s">
        <v>95</v>
      </c>
      <c r="D92" s="4" t="s">
        <v>236</v>
      </c>
      <c r="E92" s="4" t="s">
        <v>237</v>
      </c>
      <c r="F92" s="4" t="s">
        <v>136</v>
      </c>
      <c r="G92" s="4" t="s">
        <v>82</v>
      </c>
      <c r="H92" s="4" t="s">
        <v>52</v>
      </c>
      <c r="I92" s="4" t="s">
        <v>53</v>
      </c>
      <c r="J92" s="4" t="s">
        <v>54</v>
      </c>
      <c r="K92" s="4" t="s">
        <v>34</v>
      </c>
      <c r="L92" s="4" t="s">
        <v>55</v>
      </c>
    </row>
    <row r="93" customFormat="false" ht="27.75" hidden="false" customHeight="true" outlineLevel="0" collapsed="false">
      <c r="A93" s="4" t="n">
        <v>92</v>
      </c>
      <c r="B93" s="6" t="n">
        <v>46240</v>
      </c>
      <c r="C93" s="4" t="s">
        <v>161</v>
      </c>
      <c r="D93" s="4" t="s">
        <v>238</v>
      </c>
      <c r="E93" s="4" t="s">
        <v>239</v>
      </c>
      <c r="F93" s="4" t="s">
        <v>136</v>
      </c>
      <c r="G93" s="4" t="s">
        <v>51</v>
      </c>
      <c r="H93" s="4" t="s">
        <v>67</v>
      </c>
      <c r="I93" s="4" t="s">
        <v>53</v>
      </c>
      <c r="J93" s="4" t="s">
        <v>54</v>
      </c>
      <c r="K93" s="4" t="s">
        <v>34</v>
      </c>
      <c r="L93" s="4" t="s">
        <v>55</v>
      </c>
    </row>
    <row r="94" customFormat="false" ht="27.75" hidden="false" customHeight="true" outlineLevel="0" collapsed="false">
      <c r="A94" s="4" t="n">
        <v>93</v>
      </c>
      <c r="B94" s="6" t="n">
        <v>46240</v>
      </c>
      <c r="C94" s="4" t="s">
        <v>161</v>
      </c>
      <c r="D94" s="4" t="s">
        <v>240</v>
      </c>
      <c r="E94" s="4" t="s">
        <v>241</v>
      </c>
      <c r="F94" s="4" t="s">
        <v>136</v>
      </c>
      <c r="G94" s="4" t="s">
        <v>51</v>
      </c>
      <c r="H94" s="4" t="s">
        <v>67</v>
      </c>
      <c r="I94" s="4" t="s">
        <v>53</v>
      </c>
      <c r="J94" s="4" t="s">
        <v>54</v>
      </c>
      <c r="K94" s="4" t="s">
        <v>34</v>
      </c>
      <c r="L94" s="4" t="s">
        <v>55</v>
      </c>
    </row>
    <row r="95" customFormat="false" ht="27.75" hidden="false" customHeight="true" outlineLevel="0" collapsed="false">
      <c r="A95" s="4" t="n">
        <v>94</v>
      </c>
      <c r="B95" s="6" t="n">
        <v>46240</v>
      </c>
      <c r="C95" s="4" t="s">
        <v>161</v>
      </c>
      <c r="D95" s="4" t="s">
        <v>242</v>
      </c>
      <c r="E95" s="4" t="s">
        <v>243</v>
      </c>
      <c r="F95" s="4" t="s">
        <v>136</v>
      </c>
      <c r="G95" s="4" t="s">
        <v>77</v>
      </c>
      <c r="H95" s="4" t="s">
        <v>52</v>
      </c>
      <c r="I95" s="4" t="s">
        <v>53</v>
      </c>
      <c r="J95" s="4" t="s">
        <v>54</v>
      </c>
      <c r="K95" s="4" t="s">
        <v>34</v>
      </c>
      <c r="L95" s="4" t="s">
        <v>55</v>
      </c>
    </row>
    <row r="96" customFormat="false" ht="27.75" hidden="false" customHeight="true" outlineLevel="0" collapsed="false">
      <c r="A96" s="4" t="n">
        <v>95</v>
      </c>
      <c r="B96" s="6" t="n">
        <v>46240</v>
      </c>
      <c r="C96" s="4" t="s">
        <v>74</v>
      </c>
      <c r="D96" s="4" t="s">
        <v>244</v>
      </c>
      <c r="E96" s="4" t="s">
        <v>245</v>
      </c>
      <c r="F96" s="4" t="s">
        <v>136</v>
      </c>
      <c r="G96" s="4" t="s">
        <v>82</v>
      </c>
      <c r="H96" s="4" t="s">
        <v>67</v>
      </c>
      <c r="I96" s="4" t="s">
        <v>53</v>
      </c>
      <c r="J96" s="4" t="s">
        <v>54</v>
      </c>
      <c r="K96" s="4" t="s">
        <v>34</v>
      </c>
      <c r="L96" s="4" t="s">
        <v>55</v>
      </c>
    </row>
    <row r="97" customFormat="false" ht="27.75" hidden="false" customHeight="true" outlineLevel="0" collapsed="false">
      <c r="A97" s="4" t="n">
        <v>96</v>
      </c>
      <c r="B97" s="6" t="n">
        <v>46240</v>
      </c>
      <c r="C97" s="4" t="s">
        <v>74</v>
      </c>
      <c r="D97" s="4" t="s">
        <v>246</v>
      </c>
      <c r="E97" s="4" t="s">
        <v>247</v>
      </c>
      <c r="F97" s="4" t="s">
        <v>136</v>
      </c>
      <c r="G97" s="4" t="s">
        <v>82</v>
      </c>
      <c r="H97" s="4" t="s">
        <v>52</v>
      </c>
      <c r="I97" s="4" t="s">
        <v>53</v>
      </c>
      <c r="J97" s="4" t="s">
        <v>54</v>
      </c>
      <c r="K97" s="4" t="s">
        <v>34</v>
      </c>
      <c r="L97" s="4" t="s">
        <v>55</v>
      </c>
    </row>
    <row r="98" customFormat="false" ht="27.75" hidden="false" customHeight="true" outlineLevel="0" collapsed="false">
      <c r="A98" s="4" t="n">
        <v>97</v>
      </c>
      <c r="B98" s="6" t="n">
        <v>46240</v>
      </c>
      <c r="C98" s="4" t="s">
        <v>248</v>
      </c>
      <c r="D98" s="4" t="s">
        <v>249</v>
      </c>
      <c r="E98" s="4" t="s">
        <v>250</v>
      </c>
      <c r="F98" s="4" t="s">
        <v>136</v>
      </c>
      <c r="G98" s="4" t="s">
        <v>51</v>
      </c>
      <c r="H98" s="4" t="s">
        <v>67</v>
      </c>
      <c r="I98" s="4" t="s">
        <v>53</v>
      </c>
      <c r="J98" s="4" t="s">
        <v>54</v>
      </c>
      <c r="K98" s="4" t="s">
        <v>34</v>
      </c>
      <c r="L98" s="4" t="s">
        <v>55</v>
      </c>
    </row>
    <row r="99" customFormat="false" ht="27.75" hidden="false" customHeight="true" outlineLevel="0" collapsed="false">
      <c r="A99" s="4" t="n">
        <v>98</v>
      </c>
      <c r="B99" s="6" t="n">
        <v>46240</v>
      </c>
      <c r="C99" s="4" t="s">
        <v>99</v>
      </c>
      <c r="D99" s="4" t="s">
        <v>251</v>
      </c>
      <c r="E99" s="4" t="s">
        <v>252</v>
      </c>
      <c r="F99" s="4" t="s">
        <v>136</v>
      </c>
      <c r="G99" s="4" t="s">
        <v>51</v>
      </c>
      <c r="H99" s="4" t="s">
        <v>160</v>
      </c>
      <c r="I99" s="4" t="s">
        <v>53</v>
      </c>
      <c r="J99" s="4" t="s">
        <v>54</v>
      </c>
      <c r="K99" s="4" t="s">
        <v>34</v>
      </c>
      <c r="L99" s="4" t="s">
        <v>55</v>
      </c>
    </row>
    <row r="100" customFormat="false" ht="27.75" hidden="false" customHeight="true" outlineLevel="0" collapsed="false">
      <c r="A100" s="4" t="n">
        <v>99</v>
      </c>
      <c r="B100" s="6" t="n">
        <v>46240</v>
      </c>
      <c r="C100" s="4" t="s">
        <v>99</v>
      </c>
      <c r="D100" s="4" t="s">
        <v>253</v>
      </c>
      <c r="E100" s="4" t="s">
        <v>254</v>
      </c>
      <c r="F100" s="4" t="s">
        <v>136</v>
      </c>
      <c r="G100" s="4" t="s">
        <v>51</v>
      </c>
      <c r="H100" s="4" t="s">
        <v>160</v>
      </c>
      <c r="I100" s="4" t="s">
        <v>53</v>
      </c>
      <c r="J100" s="4" t="s">
        <v>54</v>
      </c>
      <c r="K100" s="4" t="s">
        <v>34</v>
      </c>
      <c r="L100" s="4" t="s">
        <v>55</v>
      </c>
    </row>
    <row r="101" customFormat="false" ht="27.75" hidden="false" customHeight="true" outlineLevel="0" collapsed="false">
      <c r="A101" s="4" t="n">
        <v>100</v>
      </c>
      <c r="B101" s="6" t="n">
        <v>46240</v>
      </c>
      <c r="C101" s="4" t="s">
        <v>255</v>
      </c>
      <c r="D101" s="4" t="s">
        <v>140</v>
      </c>
      <c r="E101" s="4" t="s">
        <v>256</v>
      </c>
      <c r="F101" s="4" t="s">
        <v>136</v>
      </c>
      <c r="G101" s="4" t="s">
        <v>51</v>
      </c>
      <c r="H101" s="4" t="s">
        <v>160</v>
      </c>
      <c r="I101" s="4" t="s">
        <v>53</v>
      </c>
      <c r="J101" s="4" t="s">
        <v>54</v>
      </c>
      <c r="K101" s="4" t="s">
        <v>34</v>
      </c>
      <c r="L101" s="4" t="s">
        <v>55</v>
      </c>
    </row>
    <row r="102" customFormat="false" ht="15" hidden="false" customHeight="true" outlineLevel="0" collapsed="false">
      <c r="A102" s="4" t="n">
        <v>101</v>
      </c>
      <c r="B102" s="6" t="n">
        <v>46240</v>
      </c>
      <c r="C102" s="4" t="s">
        <v>120</v>
      </c>
      <c r="D102" s="4" t="s">
        <v>182</v>
      </c>
      <c r="E102" s="4" t="s">
        <v>257</v>
      </c>
      <c r="F102" s="4" t="s">
        <v>136</v>
      </c>
      <c r="G102" s="4" t="s">
        <v>111</v>
      </c>
      <c r="H102" s="4" t="s">
        <v>52</v>
      </c>
      <c r="I102" s="4" t="s">
        <v>53</v>
      </c>
      <c r="J102" s="4" t="s">
        <v>98</v>
      </c>
      <c r="K102" s="4" t="s">
        <v>34</v>
      </c>
      <c r="L102" s="4" t="s">
        <v>55</v>
      </c>
    </row>
    <row r="103" customFormat="false" ht="27.75" hidden="false" customHeight="true" outlineLevel="0" collapsed="false">
      <c r="A103" s="4" t="n">
        <v>102</v>
      </c>
      <c r="B103" s="6" t="n">
        <v>46241</v>
      </c>
      <c r="C103" s="4" t="s">
        <v>47</v>
      </c>
      <c r="D103" s="4" t="s">
        <v>140</v>
      </c>
      <c r="E103" s="4" t="s">
        <v>258</v>
      </c>
      <c r="F103" s="4" t="s">
        <v>136</v>
      </c>
      <c r="G103" s="4" t="s">
        <v>51</v>
      </c>
      <c r="H103" s="4" t="s">
        <v>52</v>
      </c>
      <c r="I103" s="4" t="s">
        <v>53</v>
      </c>
      <c r="J103" s="4" t="s">
        <v>54</v>
      </c>
      <c r="K103" s="4" t="s">
        <v>34</v>
      </c>
      <c r="L103" s="4" t="s">
        <v>55</v>
      </c>
    </row>
    <row r="104" customFormat="false" ht="41.25" hidden="false" customHeight="true" outlineLevel="0" collapsed="false">
      <c r="A104" s="4" t="n">
        <v>103</v>
      </c>
      <c r="B104" s="6" t="n">
        <v>46241</v>
      </c>
      <c r="C104" s="4" t="s">
        <v>47</v>
      </c>
      <c r="D104" s="4" t="s">
        <v>259</v>
      </c>
      <c r="E104" s="4" t="s">
        <v>260</v>
      </c>
      <c r="F104" s="4" t="s">
        <v>136</v>
      </c>
      <c r="G104" s="4" t="s">
        <v>77</v>
      </c>
      <c r="H104" s="4" t="s">
        <v>52</v>
      </c>
      <c r="I104" s="4" t="s">
        <v>53</v>
      </c>
      <c r="J104" s="4" t="s">
        <v>54</v>
      </c>
      <c r="K104" s="4" t="s">
        <v>34</v>
      </c>
      <c r="L104" s="4" t="s">
        <v>55</v>
      </c>
    </row>
    <row r="105" customFormat="false" ht="27.75" hidden="false" customHeight="true" outlineLevel="0" collapsed="false">
      <c r="A105" s="4" t="n">
        <v>104</v>
      </c>
      <c r="B105" s="6" t="n">
        <v>46241</v>
      </c>
      <c r="C105" s="4" t="s">
        <v>47</v>
      </c>
      <c r="D105" s="4" t="s">
        <v>261</v>
      </c>
      <c r="E105" s="4" t="s">
        <v>262</v>
      </c>
      <c r="F105" s="4" t="s">
        <v>136</v>
      </c>
      <c r="G105" s="4" t="s">
        <v>106</v>
      </c>
      <c r="H105" s="4" t="s">
        <v>52</v>
      </c>
      <c r="I105" s="4" t="s">
        <v>53</v>
      </c>
      <c r="J105" s="4" t="s">
        <v>54</v>
      </c>
      <c r="K105" s="4" t="s">
        <v>34</v>
      </c>
      <c r="L105" s="4" t="s">
        <v>55</v>
      </c>
    </row>
    <row r="106" customFormat="false" ht="27.75" hidden="false" customHeight="true" outlineLevel="0" collapsed="false">
      <c r="A106" s="4" t="n">
        <v>105</v>
      </c>
      <c r="B106" s="6" t="n">
        <v>46241</v>
      </c>
      <c r="C106" s="4" t="s">
        <v>47</v>
      </c>
      <c r="D106" s="4" t="s">
        <v>263</v>
      </c>
      <c r="E106" s="4" t="s">
        <v>264</v>
      </c>
      <c r="F106" s="4" t="s">
        <v>136</v>
      </c>
      <c r="G106" s="4" t="s">
        <v>82</v>
      </c>
      <c r="H106" s="4" t="s">
        <v>52</v>
      </c>
      <c r="I106" s="4" t="s">
        <v>53</v>
      </c>
      <c r="J106" s="4" t="s">
        <v>54</v>
      </c>
      <c r="K106" s="4" t="s">
        <v>34</v>
      </c>
      <c r="L106" s="4" t="s">
        <v>55</v>
      </c>
    </row>
    <row r="107" customFormat="false" ht="41.25" hidden="false" customHeight="true" outlineLevel="0" collapsed="false">
      <c r="A107" s="4" t="n">
        <v>106</v>
      </c>
      <c r="B107" s="6" t="n">
        <v>46241</v>
      </c>
      <c r="C107" s="4" t="s">
        <v>47</v>
      </c>
      <c r="D107" s="4" t="s">
        <v>265</v>
      </c>
      <c r="E107" s="4" t="s">
        <v>266</v>
      </c>
      <c r="F107" s="4" t="s">
        <v>136</v>
      </c>
      <c r="G107" s="4" t="s">
        <v>77</v>
      </c>
      <c r="H107" s="4" t="s">
        <v>52</v>
      </c>
      <c r="I107" s="4" t="s">
        <v>53</v>
      </c>
      <c r="J107" s="4" t="s">
        <v>54</v>
      </c>
      <c r="K107" s="4" t="s">
        <v>34</v>
      </c>
      <c r="L107" s="4" t="s">
        <v>55</v>
      </c>
    </row>
    <row r="108" customFormat="false" ht="27.75" hidden="false" customHeight="true" outlineLevel="0" collapsed="false">
      <c r="A108" s="4" t="n">
        <v>107</v>
      </c>
      <c r="B108" s="6" t="n">
        <v>46241</v>
      </c>
      <c r="C108" s="4" t="s">
        <v>56</v>
      </c>
      <c r="D108" s="4" t="s">
        <v>267</v>
      </c>
      <c r="E108" s="4" t="s">
        <v>268</v>
      </c>
      <c r="F108" s="4" t="s">
        <v>136</v>
      </c>
      <c r="G108" s="4" t="s">
        <v>77</v>
      </c>
      <c r="H108" s="4" t="s">
        <v>52</v>
      </c>
      <c r="I108" s="4" t="s">
        <v>53</v>
      </c>
      <c r="J108" s="4" t="s">
        <v>54</v>
      </c>
      <c r="K108" s="4" t="s">
        <v>34</v>
      </c>
      <c r="L108" s="4" t="s">
        <v>55</v>
      </c>
    </row>
    <row r="109" customFormat="false" ht="27.75" hidden="false" customHeight="true" outlineLevel="0" collapsed="false">
      <c r="A109" s="4" t="n">
        <v>108</v>
      </c>
      <c r="B109" s="6" t="n">
        <v>46241</v>
      </c>
      <c r="C109" s="4" t="s">
        <v>56</v>
      </c>
      <c r="D109" s="4" t="s">
        <v>269</v>
      </c>
      <c r="E109" s="4" t="s">
        <v>270</v>
      </c>
      <c r="F109" s="4" t="s">
        <v>136</v>
      </c>
      <c r="G109" s="4" t="s">
        <v>77</v>
      </c>
      <c r="H109" s="4" t="s">
        <v>52</v>
      </c>
      <c r="I109" s="4" t="s">
        <v>53</v>
      </c>
      <c r="J109" s="4" t="s">
        <v>54</v>
      </c>
      <c r="K109" s="4" t="s">
        <v>34</v>
      </c>
      <c r="L109" s="4" t="s">
        <v>55</v>
      </c>
    </row>
    <row r="110" customFormat="false" ht="27.75" hidden="false" customHeight="true" outlineLevel="0" collapsed="false">
      <c r="A110" s="4" t="n">
        <v>109</v>
      </c>
      <c r="B110" s="6" t="n">
        <v>46241</v>
      </c>
      <c r="C110" s="4" t="s">
        <v>56</v>
      </c>
      <c r="D110" s="4" t="s">
        <v>271</v>
      </c>
      <c r="E110" s="4" t="s">
        <v>272</v>
      </c>
      <c r="F110" s="4" t="s">
        <v>136</v>
      </c>
      <c r="G110" s="4" t="s">
        <v>82</v>
      </c>
      <c r="H110" s="4" t="s">
        <v>52</v>
      </c>
      <c r="I110" s="4" t="s">
        <v>53</v>
      </c>
      <c r="J110" s="4" t="s">
        <v>54</v>
      </c>
      <c r="K110" s="4" t="s">
        <v>34</v>
      </c>
      <c r="L110" s="4" t="s">
        <v>55</v>
      </c>
    </row>
    <row r="111" customFormat="false" ht="27.75" hidden="false" customHeight="true" outlineLevel="0" collapsed="false">
      <c r="A111" s="4" t="n">
        <v>110</v>
      </c>
      <c r="B111" s="6" t="n">
        <v>46241</v>
      </c>
      <c r="C111" s="4" t="s">
        <v>56</v>
      </c>
      <c r="D111" s="4" t="s">
        <v>89</v>
      </c>
      <c r="E111" s="4" t="s">
        <v>273</v>
      </c>
      <c r="F111" s="4" t="s">
        <v>136</v>
      </c>
      <c r="G111" s="4" t="s">
        <v>82</v>
      </c>
      <c r="H111" s="4" t="s">
        <v>52</v>
      </c>
      <c r="I111" s="4" t="s">
        <v>53</v>
      </c>
      <c r="J111" s="4" t="s">
        <v>54</v>
      </c>
      <c r="K111" s="4" t="s">
        <v>34</v>
      </c>
      <c r="L111" s="4" t="s">
        <v>55</v>
      </c>
    </row>
    <row r="112" customFormat="false" ht="27.75" hidden="false" customHeight="true" outlineLevel="0" collapsed="false">
      <c r="A112" s="4" t="n">
        <v>111</v>
      </c>
      <c r="B112" s="6" t="n">
        <v>46241</v>
      </c>
      <c r="C112" s="4" t="s">
        <v>56</v>
      </c>
      <c r="D112" s="4" t="s">
        <v>269</v>
      </c>
      <c r="E112" s="4" t="s">
        <v>274</v>
      </c>
      <c r="F112" s="4" t="s">
        <v>136</v>
      </c>
      <c r="G112" s="4" t="s">
        <v>201</v>
      </c>
      <c r="H112" s="4" t="s">
        <v>52</v>
      </c>
      <c r="I112" s="4" t="s">
        <v>53</v>
      </c>
      <c r="J112" s="4" t="s">
        <v>54</v>
      </c>
      <c r="K112" s="4" t="s">
        <v>34</v>
      </c>
      <c r="L112" s="4" t="s">
        <v>55</v>
      </c>
    </row>
    <row r="113" customFormat="false" ht="27.75" hidden="false" customHeight="true" outlineLevel="0" collapsed="false">
      <c r="A113" s="4" t="n">
        <v>112</v>
      </c>
      <c r="B113" s="6" t="n">
        <v>46241</v>
      </c>
      <c r="C113" s="4" t="s">
        <v>56</v>
      </c>
      <c r="D113" s="4" t="s">
        <v>275</v>
      </c>
      <c r="E113" s="4" t="s">
        <v>276</v>
      </c>
      <c r="F113" s="4" t="s">
        <v>136</v>
      </c>
      <c r="G113" s="4" t="s">
        <v>77</v>
      </c>
      <c r="H113" s="4" t="s">
        <v>52</v>
      </c>
      <c r="I113" s="4" t="s">
        <v>53</v>
      </c>
      <c r="J113" s="4" t="s">
        <v>54</v>
      </c>
      <c r="K113" s="4" t="s">
        <v>34</v>
      </c>
      <c r="L113" s="4" t="s">
        <v>55</v>
      </c>
    </row>
    <row r="114" customFormat="false" ht="27.75" hidden="false" customHeight="true" outlineLevel="0" collapsed="false">
      <c r="A114" s="4" t="n">
        <v>113</v>
      </c>
      <c r="B114" s="6" t="n">
        <v>46241</v>
      </c>
      <c r="C114" s="4" t="s">
        <v>56</v>
      </c>
      <c r="D114" s="4" t="s">
        <v>140</v>
      </c>
      <c r="E114" s="4" t="s">
        <v>277</v>
      </c>
      <c r="F114" s="4" t="s">
        <v>136</v>
      </c>
      <c r="G114" s="4" t="s">
        <v>77</v>
      </c>
      <c r="H114" s="4" t="s">
        <v>52</v>
      </c>
      <c r="I114" s="4" t="s">
        <v>53</v>
      </c>
      <c r="J114" s="4" t="s">
        <v>54</v>
      </c>
      <c r="K114" s="4" t="s">
        <v>34</v>
      </c>
      <c r="L114" s="4" t="s">
        <v>55</v>
      </c>
    </row>
    <row r="115" customFormat="false" ht="41.25" hidden="false" customHeight="true" outlineLevel="0" collapsed="false">
      <c r="A115" s="4" t="n">
        <v>114</v>
      </c>
      <c r="B115" s="6" t="n">
        <v>46241</v>
      </c>
      <c r="C115" s="4" t="s">
        <v>60</v>
      </c>
      <c r="D115" s="4" t="s">
        <v>85</v>
      </c>
      <c r="E115" s="4" t="s">
        <v>278</v>
      </c>
      <c r="F115" s="4" t="s">
        <v>136</v>
      </c>
      <c r="G115" s="4" t="s">
        <v>51</v>
      </c>
      <c r="H115" s="4" t="s">
        <v>52</v>
      </c>
      <c r="I115" s="4" t="s">
        <v>53</v>
      </c>
      <c r="J115" s="4" t="s">
        <v>54</v>
      </c>
      <c r="K115" s="4" t="s">
        <v>34</v>
      </c>
      <c r="L115" s="4" t="s">
        <v>55</v>
      </c>
    </row>
    <row r="116" customFormat="false" ht="27.75" hidden="false" customHeight="true" outlineLevel="0" collapsed="false">
      <c r="A116" s="4" t="n">
        <v>115</v>
      </c>
      <c r="B116" s="6" t="n">
        <v>46241</v>
      </c>
      <c r="C116" s="4" t="s">
        <v>60</v>
      </c>
      <c r="D116" s="4" t="s">
        <v>140</v>
      </c>
      <c r="E116" s="4" t="s">
        <v>279</v>
      </c>
      <c r="F116" s="4" t="s">
        <v>136</v>
      </c>
      <c r="G116" s="4" t="s">
        <v>111</v>
      </c>
      <c r="H116" s="4" t="s">
        <v>63</v>
      </c>
      <c r="I116" s="4" t="s">
        <v>53</v>
      </c>
      <c r="J116" s="4" t="s">
        <v>54</v>
      </c>
      <c r="K116" s="4" t="s">
        <v>34</v>
      </c>
      <c r="L116" s="4" t="s">
        <v>55</v>
      </c>
    </row>
    <row r="117" customFormat="false" ht="27.75" hidden="false" customHeight="true" outlineLevel="0" collapsed="false">
      <c r="A117" s="4" t="n">
        <v>116</v>
      </c>
      <c r="B117" s="6" t="n">
        <v>46241</v>
      </c>
      <c r="C117" s="4" t="s">
        <v>60</v>
      </c>
      <c r="D117" s="4" t="s">
        <v>280</v>
      </c>
      <c r="E117" s="4" t="s">
        <v>281</v>
      </c>
      <c r="F117" s="4" t="s">
        <v>136</v>
      </c>
      <c r="G117" s="4" t="s">
        <v>84</v>
      </c>
      <c r="H117" s="4" t="s">
        <v>67</v>
      </c>
      <c r="I117" s="4" t="s">
        <v>53</v>
      </c>
      <c r="J117" s="4" t="s">
        <v>54</v>
      </c>
      <c r="K117" s="4" t="s">
        <v>34</v>
      </c>
      <c r="L117" s="4" t="s">
        <v>55</v>
      </c>
    </row>
    <row r="118" customFormat="false" ht="27.75" hidden="false" customHeight="true" outlineLevel="0" collapsed="false">
      <c r="A118" s="4" t="n">
        <v>117</v>
      </c>
      <c r="B118" s="6" t="n">
        <v>46241</v>
      </c>
      <c r="C118" s="4" t="s">
        <v>60</v>
      </c>
      <c r="D118" s="4" t="s">
        <v>282</v>
      </c>
      <c r="E118" s="4" t="s">
        <v>283</v>
      </c>
      <c r="F118" s="4" t="s">
        <v>136</v>
      </c>
      <c r="G118" s="4" t="s">
        <v>84</v>
      </c>
      <c r="H118" s="4" t="s">
        <v>52</v>
      </c>
      <c r="I118" s="4" t="s">
        <v>53</v>
      </c>
      <c r="J118" s="4" t="s">
        <v>54</v>
      </c>
      <c r="K118" s="4" t="s">
        <v>34</v>
      </c>
      <c r="L118" s="4" t="s">
        <v>55</v>
      </c>
    </row>
    <row r="119" customFormat="false" ht="27.75" hidden="false" customHeight="true" outlineLevel="0" collapsed="false">
      <c r="A119" s="4" t="n">
        <v>118</v>
      </c>
      <c r="B119" s="6" t="n">
        <v>46241</v>
      </c>
      <c r="C119" s="4" t="s">
        <v>60</v>
      </c>
      <c r="D119" s="4" t="s">
        <v>284</v>
      </c>
      <c r="E119" s="4" t="s">
        <v>285</v>
      </c>
      <c r="F119" s="4" t="s">
        <v>136</v>
      </c>
      <c r="G119" s="4" t="s">
        <v>77</v>
      </c>
      <c r="H119" s="4" t="s">
        <v>52</v>
      </c>
      <c r="I119" s="4" t="s">
        <v>53</v>
      </c>
      <c r="J119" s="4" t="s">
        <v>54</v>
      </c>
      <c r="K119" s="4" t="s">
        <v>34</v>
      </c>
      <c r="L119" s="4" t="s">
        <v>55</v>
      </c>
    </row>
    <row r="120" customFormat="false" ht="27.75" hidden="false" customHeight="true" outlineLevel="0" collapsed="false">
      <c r="A120" s="4" t="n">
        <v>119</v>
      </c>
      <c r="B120" s="6" t="n">
        <v>46241</v>
      </c>
      <c r="C120" s="4" t="s">
        <v>60</v>
      </c>
      <c r="D120" s="4" t="s">
        <v>284</v>
      </c>
      <c r="E120" s="4" t="s">
        <v>286</v>
      </c>
      <c r="F120" s="4" t="s">
        <v>136</v>
      </c>
      <c r="G120" s="4" t="s">
        <v>106</v>
      </c>
      <c r="H120" s="4" t="s">
        <v>67</v>
      </c>
      <c r="I120" s="4" t="s">
        <v>53</v>
      </c>
      <c r="J120" s="4" t="s">
        <v>54</v>
      </c>
      <c r="K120" s="4" t="s">
        <v>34</v>
      </c>
      <c r="L120" s="4" t="s">
        <v>55</v>
      </c>
    </row>
    <row r="121" customFormat="false" ht="27.75" hidden="false" customHeight="true" outlineLevel="0" collapsed="false">
      <c r="A121" s="4" t="n">
        <v>120</v>
      </c>
      <c r="B121" s="6" t="n">
        <v>46241</v>
      </c>
      <c r="C121" s="4" t="s">
        <v>60</v>
      </c>
      <c r="D121" s="4" t="s">
        <v>287</v>
      </c>
      <c r="E121" s="4" t="s">
        <v>288</v>
      </c>
      <c r="F121" s="4" t="s">
        <v>136</v>
      </c>
      <c r="G121" s="4" t="s">
        <v>91</v>
      </c>
      <c r="H121" s="4" t="s">
        <v>52</v>
      </c>
      <c r="I121" s="4" t="s">
        <v>53</v>
      </c>
      <c r="J121" s="4" t="s">
        <v>54</v>
      </c>
      <c r="K121" s="4" t="s">
        <v>34</v>
      </c>
      <c r="L121" s="4" t="s">
        <v>55</v>
      </c>
    </row>
    <row r="122" customFormat="false" ht="27.75" hidden="false" customHeight="true" outlineLevel="0" collapsed="false">
      <c r="A122" s="4" t="n">
        <v>121</v>
      </c>
      <c r="B122" s="6" t="n">
        <v>46241</v>
      </c>
      <c r="C122" s="4" t="s">
        <v>60</v>
      </c>
      <c r="D122" s="4" t="s">
        <v>289</v>
      </c>
      <c r="E122" s="4" t="s">
        <v>290</v>
      </c>
      <c r="F122" s="4" t="s">
        <v>136</v>
      </c>
      <c r="G122" s="4" t="s">
        <v>51</v>
      </c>
      <c r="H122" s="4" t="s">
        <v>67</v>
      </c>
      <c r="I122" s="4" t="s">
        <v>53</v>
      </c>
      <c r="J122" s="4" t="s">
        <v>54</v>
      </c>
      <c r="K122" s="4" t="s">
        <v>34</v>
      </c>
      <c r="L122" s="4" t="s">
        <v>55</v>
      </c>
    </row>
    <row r="123" customFormat="false" ht="27.75" hidden="false" customHeight="true" outlineLevel="0" collapsed="false">
      <c r="A123" s="4" t="n">
        <v>122</v>
      </c>
      <c r="B123" s="6" t="n">
        <v>46241</v>
      </c>
      <c r="C123" s="4" t="s">
        <v>92</v>
      </c>
      <c r="D123" s="4" t="s">
        <v>227</v>
      </c>
      <c r="E123" s="4" t="s">
        <v>291</v>
      </c>
      <c r="F123" s="4" t="s">
        <v>136</v>
      </c>
      <c r="G123" s="4" t="s">
        <v>77</v>
      </c>
      <c r="H123" s="4" t="s">
        <v>63</v>
      </c>
      <c r="I123" s="4" t="s">
        <v>53</v>
      </c>
      <c r="J123" s="4" t="s">
        <v>54</v>
      </c>
      <c r="K123" s="4" t="s">
        <v>34</v>
      </c>
      <c r="L123" s="4" t="s">
        <v>55</v>
      </c>
    </row>
    <row r="124" customFormat="false" ht="27.75" hidden="false" customHeight="true" outlineLevel="0" collapsed="false">
      <c r="A124" s="4" t="n">
        <v>123</v>
      </c>
      <c r="B124" s="6" t="n">
        <v>46241</v>
      </c>
      <c r="C124" s="4" t="s">
        <v>92</v>
      </c>
      <c r="D124" s="4" t="s">
        <v>227</v>
      </c>
      <c r="E124" s="4" t="s">
        <v>292</v>
      </c>
      <c r="F124" s="4" t="s">
        <v>136</v>
      </c>
      <c r="G124" s="4" t="s">
        <v>51</v>
      </c>
      <c r="H124" s="4" t="s">
        <v>52</v>
      </c>
      <c r="I124" s="4" t="s">
        <v>53</v>
      </c>
      <c r="J124" s="4" t="s">
        <v>54</v>
      </c>
      <c r="K124" s="4" t="s">
        <v>34</v>
      </c>
      <c r="L124" s="4" t="s">
        <v>55</v>
      </c>
    </row>
    <row r="125" customFormat="false" ht="27.75" hidden="false" customHeight="true" outlineLevel="0" collapsed="false">
      <c r="A125" s="4" t="n">
        <v>124</v>
      </c>
      <c r="B125" s="6" t="n">
        <v>46241</v>
      </c>
      <c r="C125" s="4" t="s">
        <v>92</v>
      </c>
      <c r="D125" s="4" t="s">
        <v>293</v>
      </c>
      <c r="E125" s="4" t="s">
        <v>294</v>
      </c>
      <c r="F125" s="4" t="s">
        <v>136</v>
      </c>
      <c r="G125" s="4" t="s">
        <v>106</v>
      </c>
      <c r="H125" s="4" t="s">
        <v>67</v>
      </c>
      <c r="I125" s="4" t="s">
        <v>53</v>
      </c>
      <c r="J125" s="4" t="s">
        <v>54</v>
      </c>
      <c r="K125" s="4" t="s">
        <v>34</v>
      </c>
      <c r="L125" s="4" t="s">
        <v>55</v>
      </c>
    </row>
    <row r="126" customFormat="false" ht="27.75" hidden="false" customHeight="true" outlineLevel="0" collapsed="false">
      <c r="A126" s="4" t="n">
        <v>125</v>
      </c>
      <c r="B126" s="6" t="n">
        <v>46241</v>
      </c>
      <c r="C126" s="4" t="s">
        <v>92</v>
      </c>
      <c r="D126" s="4" t="s">
        <v>295</v>
      </c>
      <c r="E126" s="4" t="s">
        <v>296</v>
      </c>
      <c r="F126" s="4" t="s">
        <v>136</v>
      </c>
      <c r="G126" s="4" t="s">
        <v>82</v>
      </c>
      <c r="H126" s="4" t="s">
        <v>52</v>
      </c>
      <c r="I126" s="4" t="s">
        <v>53</v>
      </c>
      <c r="J126" s="4" t="s">
        <v>54</v>
      </c>
      <c r="K126" s="4" t="s">
        <v>34</v>
      </c>
      <c r="L126" s="4" t="s">
        <v>55</v>
      </c>
    </row>
    <row r="127" customFormat="false" ht="27.75" hidden="false" customHeight="true" outlineLevel="0" collapsed="false">
      <c r="A127" s="4" t="n">
        <v>126</v>
      </c>
      <c r="B127" s="6" t="n">
        <v>46241</v>
      </c>
      <c r="C127" s="4" t="s">
        <v>92</v>
      </c>
      <c r="D127" s="4" t="s">
        <v>227</v>
      </c>
      <c r="E127" s="4" t="s">
        <v>297</v>
      </c>
      <c r="F127" s="4" t="s">
        <v>136</v>
      </c>
      <c r="G127" s="4" t="s">
        <v>51</v>
      </c>
      <c r="H127" s="4" t="s">
        <v>52</v>
      </c>
      <c r="I127" s="4" t="s">
        <v>53</v>
      </c>
      <c r="J127" s="4" t="s">
        <v>54</v>
      </c>
      <c r="K127" s="4" t="s">
        <v>34</v>
      </c>
      <c r="L127" s="4" t="s">
        <v>55</v>
      </c>
    </row>
    <row r="128" customFormat="false" ht="27.75" hidden="false" customHeight="true" outlineLevel="0" collapsed="false">
      <c r="A128" s="4" t="n">
        <v>127</v>
      </c>
      <c r="B128" s="6" t="n">
        <v>46241</v>
      </c>
      <c r="C128" s="4" t="s">
        <v>92</v>
      </c>
      <c r="D128" s="4" t="s">
        <v>298</v>
      </c>
      <c r="E128" s="4" t="s">
        <v>299</v>
      </c>
      <c r="F128" s="4" t="s">
        <v>136</v>
      </c>
      <c r="G128" s="4" t="s">
        <v>77</v>
      </c>
      <c r="H128" s="4" t="s">
        <v>52</v>
      </c>
      <c r="I128" s="4" t="s">
        <v>53</v>
      </c>
      <c r="J128" s="4" t="s">
        <v>54</v>
      </c>
      <c r="K128" s="4" t="s">
        <v>34</v>
      </c>
      <c r="L128" s="4" t="s">
        <v>55</v>
      </c>
    </row>
    <row r="129" customFormat="false" ht="27.75" hidden="false" customHeight="true" outlineLevel="0" collapsed="false">
      <c r="A129" s="4" t="n">
        <v>128</v>
      </c>
      <c r="B129" s="6" t="n">
        <v>46241</v>
      </c>
      <c r="C129" s="4" t="s">
        <v>92</v>
      </c>
      <c r="D129" s="4" t="s">
        <v>227</v>
      </c>
      <c r="E129" s="4" t="s">
        <v>300</v>
      </c>
      <c r="F129" s="4" t="s">
        <v>136</v>
      </c>
      <c r="G129" s="4" t="s">
        <v>51</v>
      </c>
      <c r="H129" s="4" t="s">
        <v>52</v>
      </c>
      <c r="I129" s="4" t="s">
        <v>53</v>
      </c>
      <c r="J129" s="4" t="s">
        <v>54</v>
      </c>
      <c r="K129" s="4" t="s">
        <v>34</v>
      </c>
      <c r="L129" s="4" t="s">
        <v>55</v>
      </c>
    </row>
    <row r="130" customFormat="false" ht="27.75" hidden="false" customHeight="true" outlineLevel="0" collapsed="false">
      <c r="A130" s="4" t="n">
        <v>129</v>
      </c>
      <c r="B130" s="6" t="n">
        <v>46241</v>
      </c>
      <c r="C130" s="4" t="s">
        <v>95</v>
      </c>
      <c r="D130" s="4" t="s">
        <v>140</v>
      </c>
      <c r="E130" s="4" t="s">
        <v>301</v>
      </c>
      <c r="F130" s="4" t="s">
        <v>136</v>
      </c>
      <c r="G130" s="4" t="s">
        <v>84</v>
      </c>
      <c r="H130" s="4" t="s">
        <v>52</v>
      </c>
      <c r="I130" s="4" t="s">
        <v>53</v>
      </c>
      <c r="J130" s="4" t="s">
        <v>54</v>
      </c>
      <c r="K130" s="4" t="s">
        <v>34</v>
      </c>
      <c r="L130" s="4" t="s">
        <v>55</v>
      </c>
    </row>
    <row r="131" customFormat="false" ht="27.75" hidden="false" customHeight="true" outlineLevel="0" collapsed="false">
      <c r="A131" s="4" t="n">
        <v>130</v>
      </c>
      <c r="B131" s="6" t="n">
        <v>46241</v>
      </c>
      <c r="C131" s="4" t="s">
        <v>95</v>
      </c>
      <c r="D131" s="4" t="s">
        <v>140</v>
      </c>
      <c r="E131" s="4" t="s">
        <v>302</v>
      </c>
      <c r="F131" s="4" t="s">
        <v>136</v>
      </c>
      <c r="G131" s="4" t="s">
        <v>82</v>
      </c>
      <c r="H131" s="4" t="s">
        <v>52</v>
      </c>
      <c r="I131" s="4" t="s">
        <v>53</v>
      </c>
      <c r="J131" s="4" t="s">
        <v>54</v>
      </c>
      <c r="K131" s="4" t="s">
        <v>34</v>
      </c>
      <c r="L131" s="4" t="s">
        <v>55</v>
      </c>
    </row>
    <row r="132" customFormat="false" ht="27.75" hidden="false" customHeight="true" outlineLevel="0" collapsed="false">
      <c r="A132" s="4" t="n">
        <v>131</v>
      </c>
      <c r="B132" s="6" t="n">
        <v>46241</v>
      </c>
      <c r="C132" s="4" t="s">
        <v>95</v>
      </c>
      <c r="D132" s="4" t="s">
        <v>231</v>
      </c>
      <c r="E132" s="4" t="s">
        <v>303</v>
      </c>
      <c r="F132" s="4" t="s">
        <v>136</v>
      </c>
      <c r="G132" s="4" t="s">
        <v>77</v>
      </c>
      <c r="H132" s="4" t="s">
        <v>52</v>
      </c>
      <c r="I132" s="4" t="s">
        <v>53</v>
      </c>
      <c r="J132" s="4" t="s">
        <v>54</v>
      </c>
      <c r="K132" s="4" t="s">
        <v>34</v>
      </c>
      <c r="L132" s="4" t="s">
        <v>55</v>
      </c>
    </row>
    <row r="133" customFormat="false" ht="27.75" hidden="false" customHeight="true" outlineLevel="0" collapsed="false">
      <c r="A133" s="4" t="n">
        <v>132</v>
      </c>
      <c r="B133" s="6" t="n">
        <v>46241</v>
      </c>
      <c r="C133" s="4" t="s">
        <v>95</v>
      </c>
      <c r="D133" s="4" t="s">
        <v>304</v>
      </c>
      <c r="E133" s="4" t="s">
        <v>305</v>
      </c>
      <c r="F133" s="4" t="s">
        <v>136</v>
      </c>
      <c r="G133" s="4" t="s">
        <v>82</v>
      </c>
      <c r="H133" s="4" t="s">
        <v>52</v>
      </c>
      <c r="I133" s="4" t="s">
        <v>53</v>
      </c>
      <c r="J133" s="4" t="s">
        <v>54</v>
      </c>
      <c r="K133" s="4" t="s">
        <v>34</v>
      </c>
      <c r="L133" s="4" t="s">
        <v>55</v>
      </c>
    </row>
    <row r="134" customFormat="false" ht="27.75" hidden="false" customHeight="true" outlineLevel="0" collapsed="false">
      <c r="A134" s="4" t="n">
        <v>133</v>
      </c>
      <c r="B134" s="6" t="n">
        <v>46241</v>
      </c>
      <c r="C134" s="4" t="s">
        <v>74</v>
      </c>
      <c r="D134" s="4" t="s">
        <v>306</v>
      </c>
      <c r="E134" s="4" t="s">
        <v>307</v>
      </c>
      <c r="F134" s="4" t="s">
        <v>136</v>
      </c>
      <c r="G134" s="4" t="s">
        <v>84</v>
      </c>
      <c r="H134" s="4" t="s">
        <v>52</v>
      </c>
      <c r="I134" s="4" t="s">
        <v>53</v>
      </c>
      <c r="J134" s="4" t="s">
        <v>54</v>
      </c>
      <c r="K134" s="4" t="s">
        <v>34</v>
      </c>
      <c r="L134" s="4" t="s">
        <v>55</v>
      </c>
    </row>
    <row r="135" customFormat="false" ht="27.75" hidden="false" customHeight="true" outlineLevel="0" collapsed="false">
      <c r="A135" s="4" t="n">
        <v>134</v>
      </c>
      <c r="B135" s="6" t="n">
        <v>46241</v>
      </c>
      <c r="C135" s="4" t="s">
        <v>173</v>
      </c>
      <c r="D135" s="4" t="s">
        <v>308</v>
      </c>
      <c r="E135" s="4" t="s">
        <v>309</v>
      </c>
      <c r="F135" s="4" t="s">
        <v>136</v>
      </c>
      <c r="G135" s="4" t="s">
        <v>84</v>
      </c>
      <c r="H135" s="4" t="s">
        <v>52</v>
      </c>
      <c r="I135" s="4" t="s">
        <v>53</v>
      </c>
      <c r="J135" s="4" t="s">
        <v>54</v>
      </c>
      <c r="K135" s="4" t="s">
        <v>34</v>
      </c>
      <c r="L135" s="4" t="s">
        <v>55</v>
      </c>
    </row>
    <row r="136" customFormat="false" ht="27.75" hidden="false" customHeight="true" outlineLevel="0" collapsed="false">
      <c r="A136" s="4" t="n">
        <v>135</v>
      </c>
      <c r="B136" s="6" t="n">
        <v>46241</v>
      </c>
      <c r="C136" s="4" t="s">
        <v>173</v>
      </c>
      <c r="D136" s="4" t="s">
        <v>310</v>
      </c>
      <c r="E136" s="4" t="s">
        <v>311</v>
      </c>
      <c r="F136" s="4" t="s">
        <v>136</v>
      </c>
      <c r="G136" s="4" t="s">
        <v>82</v>
      </c>
      <c r="H136" s="4" t="s">
        <v>52</v>
      </c>
      <c r="I136" s="4" t="s">
        <v>53</v>
      </c>
      <c r="J136" s="4" t="s">
        <v>54</v>
      </c>
      <c r="K136" s="4" t="s">
        <v>34</v>
      </c>
      <c r="L136" s="4" t="s">
        <v>55</v>
      </c>
    </row>
    <row r="137" customFormat="false" ht="27.75" hidden="false" customHeight="true" outlineLevel="0" collapsed="false">
      <c r="A137" s="4" t="n">
        <v>136</v>
      </c>
      <c r="B137" s="6" t="n">
        <v>46241</v>
      </c>
      <c r="C137" s="4" t="s">
        <v>99</v>
      </c>
      <c r="D137" s="4" t="s">
        <v>312</v>
      </c>
      <c r="E137" s="4" t="s">
        <v>313</v>
      </c>
      <c r="F137" s="4" t="s">
        <v>136</v>
      </c>
      <c r="G137" s="4" t="s">
        <v>77</v>
      </c>
      <c r="H137" s="4" t="s">
        <v>52</v>
      </c>
      <c r="I137" s="4" t="s">
        <v>53</v>
      </c>
      <c r="J137" s="4" t="s">
        <v>54</v>
      </c>
      <c r="K137" s="4" t="s">
        <v>34</v>
      </c>
      <c r="L137" s="4" t="s">
        <v>55</v>
      </c>
    </row>
    <row r="138" customFormat="false" ht="27.75" hidden="false" customHeight="true" outlineLevel="0" collapsed="false">
      <c r="A138" s="4" t="n">
        <v>137</v>
      </c>
      <c r="B138" s="6" t="n">
        <v>46241</v>
      </c>
      <c r="C138" s="4" t="s">
        <v>99</v>
      </c>
      <c r="D138" s="4" t="s">
        <v>314</v>
      </c>
      <c r="E138" s="4" t="s">
        <v>315</v>
      </c>
      <c r="F138" s="4" t="s">
        <v>136</v>
      </c>
      <c r="G138" s="4" t="s">
        <v>51</v>
      </c>
      <c r="H138" s="4" t="s">
        <v>52</v>
      </c>
      <c r="I138" s="4" t="s">
        <v>53</v>
      </c>
      <c r="J138" s="4" t="s">
        <v>54</v>
      </c>
      <c r="K138" s="4" t="s">
        <v>34</v>
      </c>
      <c r="L138" s="4" t="s">
        <v>55</v>
      </c>
    </row>
    <row r="139" customFormat="false" ht="27.75" hidden="false" customHeight="true" outlineLevel="0" collapsed="false">
      <c r="A139" s="4" t="n">
        <v>138</v>
      </c>
      <c r="B139" s="6" t="n">
        <v>46241</v>
      </c>
      <c r="C139" s="4" t="s">
        <v>120</v>
      </c>
      <c r="D139" s="4" t="s">
        <v>316</v>
      </c>
      <c r="E139" s="4" t="s">
        <v>317</v>
      </c>
      <c r="F139" s="4" t="s">
        <v>136</v>
      </c>
      <c r="G139" s="4" t="s">
        <v>77</v>
      </c>
      <c r="H139" s="4" t="s">
        <v>52</v>
      </c>
      <c r="I139" s="4" t="s">
        <v>53</v>
      </c>
      <c r="J139" s="4" t="s">
        <v>54</v>
      </c>
      <c r="K139" s="4" t="s">
        <v>34</v>
      </c>
      <c r="L139" s="4" t="s">
        <v>55</v>
      </c>
    </row>
    <row r="140" customFormat="false" ht="27.75" hidden="false" customHeight="true" outlineLevel="0" collapsed="false">
      <c r="A140" s="4" t="n">
        <v>139</v>
      </c>
      <c r="B140" s="6" t="n">
        <v>46241</v>
      </c>
      <c r="C140" s="4" t="s">
        <v>120</v>
      </c>
      <c r="D140" s="4" t="s">
        <v>182</v>
      </c>
      <c r="E140" s="4" t="s">
        <v>318</v>
      </c>
      <c r="F140" s="4" t="s">
        <v>136</v>
      </c>
      <c r="G140" s="4" t="s">
        <v>77</v>
      </c>
      <c r="H140" s="4" t="s">
        <v>52</v>
      </c>
      <c r="I140" s="4" t="s">
        <v>53</v>
      </c>
      <c r="J140" s="4" t="s">
        <v>54</v>
      </c>
      <c r="K140" s="4" t="s">
        <v>34</v>
      </c>
      <c r="L140" s="4" t="s">
        <v>55</v>
      </c>
    </row>
    <row r="141" customFormat="false" ht="27.75" hidden="false" customHeight="true" outlineLevel="0" collapsed="false">
      <c r="A141" s="4" t="n">
        <v>140</v>
      </c>
      <c r="B141" s="6" t="n">
        <v>46242</v>
      </c>
      <c r="C141" s="4" t="s">
        <v>47</v>
      </c>
      <c r="D141" s="4" t="s">
        <v>140</v>
      </c>
      <c r="E141" s="4" t="s">
        <v>319</v>
      </c>
      <c r="F141" s="4" t="s">
        <v>136</v>
      </c>
      <c r="G141" s="4" t="s">
        <v>77</v>
      </c>
      <c r="H141" s="4" t="s">
        <v>52</v>
      </c>
      <c r="I141" s="4" t="s">
        <v>53</v>
      </c>
      <c r="J141" s="4" t="s">
        <v>54</v>
      </c>
      <c r="K141" s="4" t="s">
        <v>34</v>
      </c>
      <c r="L141" s="4" t="s">
        <v>55</v>
      </c>
    </row>
    <row r="142" customFormat="false" ht="27.75" hidden="false" customHeight="true" outlineLevel="0" collapsed="false">
      <c r="A142" s="4" t="n">
        <v>141</v>
      </c>
      <c r="B142" s="6" t="n">
        <v>46242</v>
      </c>
      <c r="C142" s="4" t="s">
        <v>47</v>
      </c>
      <c r="D142" s="4" t="s">
        <v>320</v>
      </c>
      <c r="E142" s="4" t="s">
        <v>321</v>
      </c>
      <c r="F142" s="4" t="s">
        <v>136</v>
      </c>
      <c r="G142" s="4" t="s">
        <v>77</v>
      </c>
      <c r="H142" s="4" t="s">
        <v>52</v>
      </c>
      <c r="I142" s="4" t="s">
        <v>53</v>
      </c>
      <c r="J142" s="4" t="s">
        <v>54</v>
      </c>
      <c r="K142" s="4" t="s">
        <v>34</v>
      </c>
      <c r="L142" s="4" t="s">
        <v>55</v>
      </c>
    </row>
    <row r="143" customFormat="false" ht="27.75" hidden="false" customHeight="true" outlineLevel="0" collapsed="false">
      <c r="A143" s="4" t="n">
        <v>142</v>
      </c>
      <c r="B143" s="6" t="n">
        <v>46242</v>
      </c>
      <c r="C143" s="4" t="s">
        <v>47</v>
      </c>
      <c r="D143" s="4" t="s">
        <v>322</v>
      </c>
      <c r="E143" s="4" t="s">
        <v>323</v>
      </c>
      <c r="F143" s="4" t="s">
        <v>136</v>
      </c>
      <c r="G143" s="4" t="s">
        <v>84</v>
      </c>
      <c r="H143" s="4" t="s">
        <v>52</v>
      </c>
      <c r="I143" s="4" t="s">
        <v>53</v>
      </c>
      <c r="J143" s="4" t="s">
        <v>54</v>
      </c>
      <c r="K143" s="4" t="s">
        <v>34</v>
      </c>
      <c r="L143" s="4" t="s">
        <v>55</v>
      </c>
    </row>
    <row r="144" customFormat="false" ht="27.75" hidden="false" customHeight="true" outlineLevel="0" collapsed="false">
      <c r="A144" s="4" t="n">
        <v>143</v>
      </c>
      <c r="B144" s="6" t="n">
        <v>46242</v>
      </c>
      <c r="C144" s="4" t="s">
        <v>47</v>
      </c>
      <c r="D144" s="4" t="s">
        <v>324</v>
      </c>
      <c r="E144" s="4" t="s">
        <v>325</v>
      </c>
      <c r="F144" s="4" t="s">
        <v>136</v>
      </c>
      <c r="G144" s="4" t="s">
        <v>106</v>
      </c>
      <c r="H144" s="4" t="s">
        <v>67</v>
      </c>
      <c r="I144" s="4" t="s">
        <v>53</v>
      </c>
      <c r="J144" s="4" t="s">
        <v>54</v>
      </c>
      <c r="K144" s="4" t="s">
        <v>34</v>
      </c>
      <c r="L144" s="4" t="s">
        <v>55</v>
      </c>
    </row>
    <row r="145" customFormat="false" ht="27.75" hidden="false" customHeight="true" outlineLevel="0" collapsed="false">
      <c r="A145" s="4" t="n">
        <v>144</v>
      </c>
      <c r="B145" s="6" t="n">
        <v>46242</v>
      </c>
      <c r="C145" s="4" t="s">
        <v>56</v>
      </c>
      <c r="D145" s="4" t="s">
        <v>326</v>
      </c>
      <c r="E145" s="4" t="s">
        <v>327</v>
      </c>
      <c r="F145" s="4" t="s">
        <v>136</v>
      </c>
      <c r="G145" s="4" t="s">
        <v>77</v>
      </c>
      <c r="H145" s="4" t="s">
        <v>52</v>
      </c>
      <c r="I145" s="4" t="s">
        <v>53</v>
      </c>
      <c r="J145" s="4" t="s">
        <v>54</v>
      </c>
      <c r="K145" s="4" t="s">
        <v>34</v>
      </c>
      <c r="L145" s="4" t="s">
        <v>55</v>
      </c>
    </row>
    <row r="146" customFormat="false" ht="27.75" hidden="false" customHeight="true" outlineLevel="0" collapsed="false">
      <c r="A146" s="4" t="n">
        <v>145</v>
      </c>
      <c r="B146" s="6" t="n">
        <v>46242</v>
      </c>
      <c r="C146" s="4" t="s">
        <v>56</v>
      </c>
      <c r="D146" s="4" t="s">
        <v>328</v>
      </c>
      <c r="E146" s="4" t="s">
        <v>329</v>
      </c>
      <c r="F146" s="4" t="s">
        <v>136</v>
      </c>
      <c r="G146" s="4" t="s">
        <v>106</v>
      </c>
      <c r="H146" s="4" t="s">
        <v>52</v>
      </c>
      <c r="I146" s="4" t="s">
        <v>53</v>
      </c>
      <c r="J146" s="4" t="s">
        <v>54</v>
      </c>
      <c r="K146" s="4" t="s">
        <v>34</v>
      </c>
      <c r="L146" s="4" t="s">
        <v>55</v>
      </c>
    </row>
    <row r="147" customFormat="false" ht="27.75" hidden="false" customHeight="true" outlineLevel="0" collapsed="false">
      <c r="A147" s="4" t="n">
        <v>146</v>
      </c>
      <c r="B147" s="6" t="n">
        <v>46242</v>
      </c>
      <c r="C147" s="4" t="s">
        <v>56</v>
      </c>
      <c r="D147" s="4" t="s">
        <v>330</v>
      </c>
      <c r="E147" s="4" t="s">
        <v>331</v>
      </c>
      <c r="F147" s="4" t="s">
        <v>136</v>
      </c>
      <c r="G147" s="4" t="s">
        <v>82</v>
      </c>
      <c r="H147" s="4" t="s">
        <v>52</v>
      </c>
      <c r="I147" s="4" t="s">
        <v>53</v>
      </c>
      <c r="J147" s="4" t="s">
        <v>54</v>
      </c>
      <c r="K147" s="4" t="s">
        <v>34</v>
      </c>
      <c r="L147" s="4" t="s">
        <v>55</v>
      </c>
    </row>
    <row r="148" customFormat="false" ht="27.75" hidden="false" customHeight="true" outlineLevel="0" collapsed="false">
      <c r="A148" s="4" t="n">
        <v>147</v>
      </c>
      <c r="B148" s="6" t="n">
        <v>46242</v>
      </c>
      <c r="C148" s="4" t="s">
        <v>60</v>
      </c>
      <c r="D148" s="4" t="s">
        <v>109</v>
      </c>
      <c r="E148" s="4" t="s">
        <v>332</v>
      </c>
      <c r="F148" s="4" t="s">
        <v>136</v>
      </c>
      <c r="G148" s="4" t="s">
        <v>51</v>
      </c>
      <c r="H148" s="4" t="s">
        <v>67</v>
      </c>
      <c r="I148" s="4" t="s">
        <v>55</v>
      </c>
      <c r="J148" s="4" t="s">
        <v>54</v>
      </c>
      <c r="K148" s="4" t="s">
        <v>34</v>
      </c>
      <c r="L148" s="4" t="s">
        <v>55</v>
      </c>
    </row>
    <row r="149" customFormat="false" ht="27.75" hidden="false" customHeight="true" outlineLevel="0" collapsed="false">
      <c r="A149" s="4" t="n">
        <v>148</v>
      </c>
      <c r="B149" s="6" t="n">
        <v>46242</v>
      </c>
      <c r="C149" s="4" t="s">
        <v>60</v>
      </c>
      <c r="D149" s="4" t="s">
        <v>333</v>
      </c>
      <c r="E149" s="4" t="s">
        <v>334</v>
      </c>
      <c r="F149" s="4" t="s">
        <v>136</v>
      </c>
      <c r="G149" s="4" t="s">
        <v>82</v>
      </c>
      <c r="H149" s="4" t="s">
        <v>52</v>
      </c>
      <c r="I149" s="4" t="s">
        <v>53</v>
      </c>
      <c r="J149" s="4" t="s">
        <v>54</v>
      </c>
      <c r="K149" s="4" t="s">
        <v>34</v>
      </c>
      <c r="L149" s="4" t="s">
        <v>55</v>
      </c>
    </row>
    <row r="150" customFormat="false" ht="27.75" hidden="false" customHeight="true" outlineLevel="0" collapsed="false">
      <c r="A150" s="4" t="n">
        <v>149</v>
      </c>
      <c r="B150" s="6" t="n">
        <v>46242</v>
      </c>
      <c r="C150" s="4" t="s">
        <v>60</v>
      </c>
      <c r="D150" s="4" t="s">
        <v>211</v>
      </c>
      <c r="E150" s="4" t="s">
        <v>335</v>
      </c>
      <c r="F150" s="4" t="s">
        <v>136</v>
      </c>
      <c r="G150" s="4" t="s">
        <v>51</v>
      </c>
      <c r="H150" s="4" t="s">
        <v>67</v>
      </c>
      <c r="I150" s="4" t="s">
        <v>53</v>
      </c>
      <c r="J150" s="4" t="s">
        <v>54</v>
      </c>
      <c r="K150" s="4" t="s">
        <v>34</v>
      </c>
      <c r="L150" s="4" t="s">
        <v>55</v>
      </c>
    </row>
    <row r="151" customFormat="false" ht="27.75" hidden="false" customHeight="true" outlineLevel="0" collapsed="false">
      <c r="A151" s="4" t="n">
        <v>150</v>
      </c>
      <c r="B151" s="6" t="n">
        <v>46242</v>
      </c>
      <c r="C151" s="4" t="s">
        <v>95</v>
      </c>
      <c r="D151" s="4" t="s">
        <v>336</v>
      </c>
      <c r="E151" s="4" t="s">
        <v>337</v>
      </c>
      <c r="F151" s="4" t="s">
        <v>136</v>
      </c>
      <c r="G151" s="4" t="s">
        <v>84</v>
      </c>
      <c r="H151" s="4" t="s">
        <v>52</v>
      </c>
      <c r="I151" s="4" t="s">
        <v>53</v>
      </c>
      <c r="J151" s="4" t="s">
        <v>54</v>
      </c>
      <c r="K151" s="4" t="s">
        <v>34</v>
      </c>
      <c r="L151" s="4" t="s">
        <v>55</v>
      </c>
    </row>
    <row r="152" customFormat="false" ht="27.75" hidden="false" customHeight="true" outlineLevel="0" collapsed="false">
      <c r="A152" s="4" t="n">
        <v>151</v>
      </c>
      <c r="B152" s="6" t="n">
        <v>46242</v>
      </c>
      <c r="C152" s="4" t="s">
        <v>161</v>
      </c>
      <c r="D152" s="4" t="s">
        <v>338</v>
      </c>
      <c r="E152" s="4" t="s">
        <v>339</v>
      </c>
      <c r="F152" s="4" t="s">
        <v>136</v>
      </c>
      <c r="G152" s="4" t="s">
        <v>84</v>
      </c>
      <c r="H152" s="4" t="s">
        <v>52</v>
      </c>
      <c r="I152" s="4" t="s">
        <v>53</v>
      </c>
      <c r="J152" s="4" t="s">
        <v>54</v>
      </c>
      <c r="K152" s="4" t="s">
        <v>34</v>
      </c>
      <c r="L152" s="4" t="s">
        <v>55</v>
      </c>
    </row>
    <row r="153" customFormat="false" ht="27.75" hidden="false" customHeight="true" outlineLevel="0" collapsed="false">
      <c r="A153" s="4" t="n">
        <v>152</v>
      </c>
      <c r="B153" s="6" t="n">
        <v>46242</v>
      </c>
      <c r="C153" s="4" t="s">
        <v>173</v>
      </c>
      <c r="D153" s="4" t="s">
        <v>340</v>
      </c>
      <c r="E153" s="4" t="s">
        <v>341</v>
      </c>
      <c r="F153" s="4" t="s">
        <v>136</v>
      </c>
      <c r="G153" s="4" t="s">
        <v>84</v>
      </c>
      <c r="H153" s="4" t="s">
        <v>52</v>
      </c>
      <c r="I153" s="4" t="s">
        <v>53</v>
      </c>
      <c r="J153" s="4" t="s">
        <v>54</v>
      </c>
      <c r="K153" s="4" t="s">
        <v>34</v>
      </c>
      <c r="L153" s="4" t="s">
        <v>55</v>
      </c>
    </row>
    <row r="154" customFormat="false" ht="27.75" hidden="false" customHeight="true" outlineLevel="0" collapsed="false">
      <c r="A154" s="4" t="n">
        <v>153</v>
      </c>
      <c r="B154" s="6" t="n">
        <v>46242</v>
      </c>
      <c r="C154" s="4" t="s">
        <v>173</v>
      </c>
      <c r="D154" s="4" t="s">
        <v>342</v>
      </c>
      <c r="E154" s="4" t="s">
        <v>343</v>
      </c>
      <c r="F154" s="4" t="s">
        <v>136</v>
      </c>
      <c r="G154" s="4" t="s">
        <v>84</v>
      </c>
      <c r="H154" s="4" t="s">
        <v>52</v>
      </c>
      <c r="I154" s="4" t="s">
        <v>53</v>
      </c>
      <c r="J154" s="4" t="s">
        <v>54</v>
      </c>
      <c r="K154" s="4" t="s">
        <v>34</v>
      </c>
      <c r="L154" s="4" t="s">
        <v>55</v>
      </c>
    </row>
    <row r="155" customFormat="false" ht="27.75" hidden="false" customHeight="true" outlineLevel="0" collapsed="false">
      <c r="A155" s="4" t="n">
        <v>154</v>
      </c>
      <c r="B155" s="6" t="n">
        <v>46242</v>
      </c>
      <c r="C155" s="4" t="s">
        <v>173</v>
      </c>
      <c r="D155" s="4" t="s">
        <v>344</v>
      </c>
      <c r="E155" s="4" t="s">
        <v>345</v>
      </c>
      <c r="F155" s="4" t="s">
        <v>136</v>
      </c>
      <c r="G155" s="4" t="s">
        <v>82</v>
      </c>
      <c r="H155" s="4" t="s">
        <v>52</v>
      </c>
      <c r="I155" s="4" t="s">
        <v>53</v>
      </c>
      <c r="J155" s="4" t="s">
        <v>54</v>
      </c>
      <c r="K155" s="4" t="s">
        <v>34</v>
      </c>
      <c r="L155" s="4" t="s">
        <v>55</v>
      </c>
    </row>
    <row r="156" customFormat="false" ht="27.75" hidden="false" customHeight="true" outlineLevel="0" collapsed="false">
      <c r="A156" s="4" t="n">
        <v>155</v>
      </c>
      <c r="B156" s="6" t="n">
        <v>46242</v>
      </c>
      <c r="C156" s="4" t="s">
        <v>99</v>
      </c>
      <c r="D156" s="4" t="s">
        <v>346</v>
      </c>
      <c r="E156" s="4" t="s">
        <v>347</v>
      </c>
      <c r="F156" s="4" t="s">
        <v>136</v>
      </c>
      <c r="G156" s="4" t="s">
        <v>77</v>
      </c>
      <c r="H156" s="4" t="s">
        <v>52</v>
      </c>
      <c r="I156" s="4" t="s">
        <v>53</v>
      </c>
      <c r="J156" s="4" t="s">
        <v>54</v>
      </c>
      <c r="K156" s="4" t="s">
        <v>34</v>
      </c>
      <c r="L156" s="4" t="s">
        <v>55</v>
      </c>
    </row>
    <row r="157" customFormat="false" ht="27.75" hidden="false" customHeight="true" outlineLevel="0" collapsed="false">
      <c r="A157" s="4" t="n">
        <v>156</v>
      </c>
      <c r="B157" s="6" t="n">
        <v>46243</v>
      </c>
      <c r="C157" s="4" t="s">
        <v>47</v>
      </c>
      <c r="D157" s="4" t="s">
        <v>348</v>
      </c>
      <c r="E157" s="4" t="s">
        <v>349</v>
      </c>
      <c r="F157" s="4" t="s">
        <v>136</v>
      </c>
      <c r="G157" s="4" t="s">
        <v>84</v>
      </c>
      <c r="H157" s="4" t="s">
        <v>52</v>
      </c>
      <c r="I157" s="4" t="s">
        <v>53</v>
      </c>
      <c r="J157" s="4" t="s">
        <v>54</v>
      </c>
      <c r="K157" s="4" t="s">
        <v>34</v>
      </c>
      <c r="L157" s="4" t="s">
        <v>55</v>
      </c>
    </row>
    <row r="158" customFormat="false" ht="27.75" hidden="false" customHeight="true" outlineLevel="0" collapsed="false">
      <c r="A158" s="4" t="n">
        <v>157</v>
      </c>
      <c r="B158" s="6" t="n">
        <v>46243</v>
      </c>
      <c r="C158" s="4" t="s">
        <v>47</v>
      </c>
      <c r="D158" s="4" t="s">
        <v>350</v>
      </c>
      <c r="E158" s="4" t="s">
        <v>351</v>
      </c>
      <c r="F158" s="4" t="s">
        <v>136</v>
      </c>
      <c r="G158" s="4" t="s">
        <v>201</v>
      </c>
      <c r="H158" s="4" t="s">
        <v>52</v>
      </c>
      <c r="I158" s="4" t="s">
        <v>53</v>
      </c>
      <c r="J158" s="4" t="s">
        <v>54</v>
      </c>
      <c r="K158" s="4" t="s">
        <v>34</v>
      </c>
      <c r="L158" s="4" t="s">
        <v>55</v>
      </c>
    </row>
    <row r="159" customFormat="false" ht="27.75" hidden="false" customHeight="true" outlineLevel="0" collapsed="false">
      <c r="A159" s="4" t="n">
        <v>158</v>
      </c>
      <c r="B159" s="6" t="n">
        <v>46243</v>
      </c>
      <c r="C159" s="4" t="s">
        <v>56</v>
      </c>
      <c r="D159" s="4" t="s">
        <v>352</v>
      </c>
      <c r="E159" s="4" t="s">
        <v>353</v>
      </c>
      <c r="F159" s="4" t="s">
        <v>136</v>
      </c>
      <c r="G159" s="4" t="s">
        <v>106</v>
      </c>
      <c r="H159" s="4" t="s">
        <v>52</v>
      </c>
      <c r="I159" s="4" t="s">
        <v>53</v>
      </c>
      <c r="J159" s="4" t="s">
        <v>54</v>
      </c>
      <c r="K159" s="4" t="s">
        <v>34</v>
      </c>
      <c r="L159" s="4" t="s">
        <v>55</v>
      </c>
    </row>
    <row r="160" customFormat="false" ht="41.25" hidden="false" customHeight="true" outlineLevel="0" collapsed="false">
      <c r="A160" s="4" t="n">
        <v>159</v>
      </c>
      <c r="B160" s="6" t="n">
        <v>46243</v>
      </c>
      <c r="C160" s="4" t="s">
        <v>60</v>
      </c>
      <c r="D160" s="4" t="s">
        <v>354</v>
      </c>
      <c r="E160" s="4" t="s">
        <v>355</v>
      </c>
      <c r="F160" s="4" t="s">
        <v>136</v>
      </c>
      <c r="G160" s="4" t="s">
        <v>77</v>
      </c>
      <c r="H160" s="4" t="s">
        <v>67</v>
      </c>
      <c r="I160" s="4" t="s">
        <v>53</v>
      </c>
      <c r="J160" s="4" t="s">
        <v>54</v>
      </c>
      <c r="K160" s="4" t="s">
        <v>34</v>
      </c>
      <c r="L160" s="4" t="s">
        <v>55</v>
      </c>
    </row>
    <row r="161" customFormat="false" ht="27.75" hidden="false" customHeight="true" outlineLevel="0" collapsed="false">
      <c r="A161" s="4" t="n">
        <v>160</v>
      </c>
      <c r="B161" s="6" t="n">
        <v>46243</v>
      </c>
      <c r="C161" s="4" t="s">
        <v>60</v>
      </c>
      <c r="D161" s="4" t="s">
        <v>356</v>
      </c>
      <c r="E161" s="4" t="s">
        <v>357</v>
      </c>
      <c r="F161" s="4" t="s">
        <v>136</v>
      </c>
      <c r="G161" s="4" t="s">
        <v>51</v>
      </c>
      <c r="H161" s="4" t="s">
        <v>52</v>
      </c>
      <c r="I161" s="4" t="s">
        <v>53</v>
      </c>
      <c r="J161" s="4" t="s">
        <v>54</v>
      </c>
      <c r="K161" s="4" t="s">
        <v>34</v>
      </c>
      <c r="L161" s="4" t="s">
        <v>55</v>
      </c>
    </row>
    <row r="162" customFormat="false" ht="27.75" hidden="false" customHeight="true" outlineLevel="0" collapsed="false">
      <c r="A162" s="4" t="n">
        <v>161</v>
      </c>
      <c r="B162" s="6" t="n">
        <v>46243</v>
      </c>
      <c r="C162" s="4" t="s">
        <v>60</v>
      </c>
      <c r="D162" s="4" t="s">
        <v>206</v>
      </c>
      <c r="E162" s="4" t="s">
        <v>358</v>
      </c>
      <c r="F162" s="4" t="s">
        <v>136</v>
      </c>
      <c r="G162" s="4" t="s">
        <v>201</v>
      </c>
      <c r="H162" s="4" t="s">
        <v>52</v>
      </c>
      <c r="I162" s="4" t="s">
        <v>53</v>
      </c>
      <c r="J162" s="4" t="s">
        <v>54</v>
      </c>
      <c r="K162" s="4" t="s">
        <v>34</v>
      </c>
      <c r="L162" s="4" t="s">
        <v>55</v>
      </c>
    </row>
    <row r="163" customFormat="false" ht="27.75" hidden="false" customHeight="true" outlineLevel="0" collapsed="false">
      <c r="A163" s="4" t="n">
        <v>162</v>
      </c>
      <c r="B163" s="6" t="n">
        <v>46243</v>
      </c>
      <c r="C163" s="4" t="s">
        <v>173</v>
      </c>
      <c r="D163" s="4" t="s">
        <v>359</v>
      </c>
      <c r="E163" s="4" t="s">
        <v>360</v>
      </c>
      <c r="F163" s="4" t="s">
        <v>136</v>
      </c>
      <c r="G163" s="4" t="s">
        <v>77</v>
      </c>
      <c r="H163" s="4" t="s">
        <v>67</v>
      </c>
      <c r="I163" s="4" t="s">
        <v>53</v>
      </c>
      <c r="J163" s="4" t="s">
        <v>54</v>
      </c>
      <c r="K163" s="4" t="s">
        <v>34</v>
      </c>
      <c r="L163" s="4" t="s">
        <v>55</v>
      </c>
    </row>
    <row r="164" customFormat="false" ht="27.75" hidden="false" customHeight="true" outlineLevel="0" collapsed="false">
      <c r="A164" s="4" t="n">
        <v>163</v>
      </c>
      <c r="B164" s="6" t="n">
        <v>46243</v>
      </c>
      <c r="C164" s="4" t="s">
        <v>64</v>
      </c>
      <c r="D164" s="4" t="s">
        <v>361</v>
      </c>
      <c r="E164" s="4" t="s">
        <v>362</v>
      </c>
      <c r="F164" s="4" t="s">
        <v>136</v>
      </c>
      <c r="G164" s="4" t="s">
        <v>51</v>
      </c>
      <c r="H164" s="4" t="s">
        <v>160</v>
      </c>
      <c r="I164" s="4" t="s">
        <v>53</v>
      </c>
      <c r="J164" s="4" t="s">
        <v>54</v>
      </c>
      <c r="K164" s="4" t="s">
        <v>34</v>
      </c>
      <c r="L164" s="4" t="s">
        <v>55</v>
      </c>
    </row>
    <row r="165" customFormat="false" ht="27.75" hidden="false" customHeight="true" outlineLevel="0" collapsed="false">
      <c r="A165" s="4" t="n">
        <v>164</v>
      </c>
      <c r="B165" s="6" t="n">
        <v>46244</v>
      </c>
      <c r="C165" s="4" t="s">
        <v>47</v>
      </c>
      <c r="D165" s="4" t="s">
        <v>363</v>
      </c>
      <c r="E165" s="4" t="s">
        <v>364</v>
      </c>
      <c r="F165" s="4" t="s">
        <v>136</v>
      </c>
      <c r="G165" s="4" t="s">
        <v>82</v>
      </c>
      <c r="H165" s="4" t="s">
        <v>52</v>
      </c>
      <c r="I165" s="4" t="s">
        <v>53</v>
      </c>
      <c r="J165" s="4" t="s">
        <v>54</v>
      </c>
      <c r="K165" s="4" t="s">
        <v>34</v>
      </c>
      <c r="L165" s="4" t="s">
        <v>55</v>
      </c>
    </row>
    <row r="166" customFormat="false" ht="27.75" hidden="false" customHeight="true" outlineLevel="0" collapsed="false">
      <c r="A166" s="4" t="n">
        <v>165</v>
      </c>
      <c r="B166" s="6" t="n">
        <v>46244</v>
      </c>
      <c r="C166" s="4" t="s">
        <v>47</v>
      </c>
      <c r="D166" s="4" t="s">
        <v>365</v>
      </c>
      <c r="E166" s="4" t="s">
        <v>366</v>
      </c>
      <c r="F166" s="4" t="s">
        <v>136</v>
      </c>
      <c r="G166" s="4" t="s">
        <v>201</v>
      </c>
      <c r="H166" s="4" t="s">
        <v>52</v>
      </c>
      <c r="I166" s="4" t="s">
        <v>53</v>
      </c>
      <c r="J166" s="4" t="s">
        <v>54</v>
      </c>
      <c r="K166" s="4" t="s">
        <v>34</v>
      </c>
      <c r="L166" s="4" t="s">
        <v>55</v>
      </c>
    </row>
    <row r="167" customFormat="false" ht="27.75" hidden="false" customHeight="true" outlineLevel="0" collapsed="false">
      <c r="A167" s="4" t="n">
        <v>166</v>
      </c>
      <c r="B167" s="6" t="n">
        <v>46244</v>
      </c>
      <c r="C167" s="4" t="s">
        <v>47</v>
      </c>
      <c r="D167" s="4" t="s">
        <v>367</v>
      </c>
      <c r="E167" s="4" t="s">
        <v>368</v>
      </c>
      <c r="F167" s="4" t="s">
        <v>136</v>
      </c>
      <c r="G167" s="4" t="s">
        <v>201</v>
      </c>
      <c r="H167" s="4" t="s">
        <v>52</v>
      </c>
      <c r="I167" s="4" t="s">
        <v>53</v>
      </c>
      <c r="J167" s="4" t="s">
        <v>54</v>
      </c>
      <c r="K167" s="4" t="s">
        <v>34</v>
      </c>
      <c r="L167" s="4" t="s">
        <v>55</v>
      </c>
    </row>
    <row r="168" customFormat="false" ht="27.75" hidden="false" customHeight="true" outlineLevel="0" collapsed="false">
      <c r="A168" s="4" t="n">
        <v>167</v>
      </c>
      <c r="B168" s="6" t="n">
        <v>46244</v>
      </c>
      <c r="C168" s="4" t="s">
        <v>47</v>
      </c>
      <c r="D168" s="4" t="s">
        <v>369</v>
      </c>
      <c r="E168" s="4" t="s">
        <v>370</v>
      </c>
      <c r="F168" s="4" t="s">
        <v>136</v>
      </c>
      <c r="G168" s="4" t="s">
        <v>82</v>
      </c>
      <c r="H168" s="4" t="s">
        <v>52</v>
      </c>
      <c r="I168" s="4" t="s">
        <v>53</v>
      </c>
      <c r="J168" s="4" t="s">
        <v>54</v>
      </c>
      <c r="K168" s="4" t="s">
        <v>34</v>
      </c>
      <c r="L168" s="4" t="s">
        <v>55</v>
      </c>
    </row>
    <row r="169" customFormat="false" ht="27.75" hidden="false" customHeight="true" outlineLevel="0" collapsed="false">
      <c r="A169" s="4" t="n">
        <v>168</v>
      </c>
      <c r="B169" s="6" t="n">
        <v>46244</v>
      </c>
      <c r="C169" s="4" t="s">
        <v>56</v>
      </c>
      <c r="D169" s="4" t="s">
        <v>89</v>
      </c>
      <c r="E169" s="4" t="s">
        <v>371</v>
      </c>
      <c r="F169" s="4" t="s">
        <v>136</v>
      </c>
      <c r="G169" s="4" t="s">
        <v>201</v>
      </c>
      <c r="H169" s="4" t="s">
        <v>67</v>
      </c>
      <c r="I169" s="4" t="s">
        <v>53</v>
      </c>
      <c r="J169" s="4" t="s">
        <v>54</v>
      </c>
      <c r="K169" s="4" t="s">
        <v>34</v>
      </c>
      <c r="L169" s="4" t="s">
        <v>55</v>
      </c>
    </row>
    <row r="170" customFormat="false" ht="27.75" hidden="false" customHeight="true" outlineLevel="0" collapsed="false">
      <c r="A170" s="4" t="n">
        <v>169</v>
      </c>
      <c r="B170" s="6" t="n">
        <v>46244</v>
      </c>
      <c r="C170" s="4" t="s">
        <v>56</v>
      </c>
      <c r="D170" s="4" t="s">
        <v>372</v>
      </c>
      <c r="E170" s="4" t="s">
        <v>373</v>
      </c>
      <c r="F170" s="4" t="s">
        <v>136</v>
      </c>
      <c r="G170" s="4" t="s">
        <v>82</v>
      </c>
      <c r="H170" s="4" t="s">
        <v>52</v>
      </c>
      <c r="I170" s="4" t="s">
        <v>53</v>
      </c>
      <c r="J170" s="4" t="s">
        <v>54</v>
      </c>
      <c r="K170" s="4" t="s">
        <v>34</v>
      </c>
      <c r="L170" s="4" t="s">
        <v>55</v>
      </c>
    </row>
    <row r="171" customFormat="false" ht="27.75" hidden="false" customHeight="true" outlineLevel="0" collapsed="false">
      <c r="A171" s="4" t="n">
        <v>170</v>
      </c>
      <c r="B171" s="6" t="n">
        <v>46244</v>
      </c>
      <c r="C171" s="4" t="s">
        <v>56</v>
      </c>
      <c r="D171" s="4" t="s">
        <v>330</v>
      </c>
      <c r="E171" s="4" t="s">
        <v>374</v>
      </c>
      <c r="F171" s="4" t="s">
        <v>136</v>
      </c>
      <c r="G171" s="4" t="s">
        <v>82</v>
      </c>
      <c r="H171" s="4" t="s">
        <v>52</v>
      </c>
      <c r="I171" s="4" t="s">
        <v>53</v>
      </c>
      <c r="J171" s="4" t="s">
        <v>54</v>
      </c>
      <c r="K171" s="4" t="s">
        <v>34</v>
      </c>
      <c r="L171" s="4" t="s">
        <v>55</v>
      </c>
    </row>
    <row r="172" customFormat="false" ht="27.75" hidden="false" customHeight="true" outlineLevel="0" collapsed="false">
      <c r="A172" s="4" t="n">
        <v>171</v>
      </c>
      <c r="B172" s="6" t="n">
        <v>46244</v>
      </c>
      <c r="C172" s="4" t="s">
        <v>56</v>
      </c>
      <c r="D172" s="4" t="s">
        <v>352</v>
      </c>
      <c r="E172" s="4" t="s">
        <v>375</v>
      </c>
      <c r="F172" s="4" t="s">
        <v>136</v>
      </c>
      <c r="G172" s="4" t="s">
        <v>111</v>
      </c>
      <c r="H172" s="4" t="s">
        <v>52</v>
      </c>
      <c r="I172" s="4" t="s">
        <v>53</v>
      </c>
      <c r="J172" s="4" t="s">
        <v>54</v>
      </c>
      <c r="K172" s="4" t="s">
        <v>34</v>
      </c>
      <c r="L172" s="4" t="s">
        <v>55</v>
      </c>
    </row>
    <row r="173" customFormat="false" ht="27.75" hidden="false" customHeight="true" outlineLevel="0" collapsed="false">
      <c r="A173" s="4" t="n">
        <v>172</v>
      </c>
      <c r="B173" s="6" t="n">
        <v>46244</v>
      </c>
      <c r="C173" s="4" t="s">
        <v>60</v>
      </c>
      <c r="D173" s="4" t="s">
        <v>284</v>
      </c>
      <c r="E173" s="4" t="s">
        <v>376</v>
      </c>
      <c r="F173" s="4" t="s">
        <v>136</v>
      </c>
      <c r="G173" s="4" t="s">
        <v>51</v>
      </c>
      <c r="H173" s="4" t="s">
        <v>67</v>
      </c>
      <c r="I173" s="4" t="s">
        <v>55</v>
      </c>
      <c r="J173" s="4" t="s">
        <v>54</v>
      </c>
      <c r="K173" s="4" t="s">
        <v>34</v>
      </c>
      <c r="L173" s="4" t="s">
        <v>55</v>
      </c>
    </row>
    <row r="174" customFormat="false" ht="27.75" hidden="false" customHeight="true" outlineLevel="0" collapsed="false">
      <c r="A174" s="4" t="n">
        <v>173</v>
      </c>
      <c r="B174" s="6" t="n">
        <v>46244</v>
      </c>
      <c r="C174" s="4" t="s">
        <v>92</v>
      </c>
      <c r="D174" s="4" t="s">
        <v>377</v>
      </c>
      <c r="E174" s="4" t="s">
        <v>378</v>
      </c>
      <c r="F174" s="4" t="s">
        <v>136</v>
      </c>
      <c r="G174" s="4" t="s">
        <v>51</v>
      </c>
      <c r="H174" s="4" t="s">
        <v>52</v>
      </c>
      <c r="I174" s="4" t="s">
        <v>53</v>
      </c>
      <c r="J174" s="4" t="s">
        <v>54</v>
      </c>
      <c r="K174" s="4" t="s">
        <v>34</v>
      </c>
      <c r="L174" s="4" t="s">
        <v>55</v>
      </c>
    </row>
    <row r="175" customFormat="false" ht="27.75" hidden="false" customHeight="true" outlineLevel="0" collapsed="false">
      <c r="A175" s="4" t="n">
        <v>174</v>
      </c>
      <c r="B175" s="6" t="n">
        <v>46244</v>
      </c>
      <c r="C175" s="4" t="s">
        <v>92</v>
      </c>
      <c r="D175" s="4" t="s">
        <v>377</v>
      </c>
      <c r="E175" s="4" t="s">
        <v>379</v>
      </c>
      <c r="F175" s="4" t="s">
        <v>136</v>
      </c>
      <c r="G175" s="4" t="s">
        <v>51</v>
      </c>
      <c r="H175" s="4" t="s">
        <v>52</v>
      </c>
      <c r="I175" s="4" t="s">
        <v>53</v>
      </c>
      <c r="J175" s="4" t="s">
        <v>54</v>
      </c>
      <c r="K175" s="4" t="s">
        <v>34</v>
      </c>
      <c r="L175" s="4" t="s">
        <v>55</v>
      </c>
    </row>
    <row r="176" customFormat="false" ht="27.75" hidden="false" customHeight="true" outlineLevel="0" collapsed="false">
      <c r="A176" s="4" t="n">
        <v>175</v>
      </c>
      <c r="B176" s="6" t="n">
        <v>46244</v>
      </c>
      <c r="C176" s="4" t="s">
        <v>161</v>
      </c>
      <c r="D176" s="4" t="s">
        <v>380</v>
      </c>
      <c r="E176" s="4" t="s">
        <v>381</v>
      </c>
      <c r="F176" s="4" t="s">
        <v>136</v>
      </c>
      <c r="G176" s="4" t="s">
        <v>51</v>
      </c>
      <c r="H176" s="4" t="s">
        <v>59</v>
      </c>
      <c r="I176" s="4" t="s">
        <v>55</v>
      </c>
      <c r="J176" s="4" t="s">
        <v>54</v>
      </c>
      <c r="K176" s="4" t="s">
        <v>34</v>
      </c>
      <c r="L176" s="4" t="s">
        <v>55</v>
      </c>
    </row>
    <row r="177" customFormat="false" ht="27.75" hidden="false" customHeight="true" outlineLevel="0" collapsed="false">
      <c r="A177" s="4" t="n">
        <v>176</v>
      </c>
      <c r="B177" s="6" t="n">
        <v>46244</v>
      </c>
      <c r="C177" s="4" t="s">
        <v>74</v>
      </c>
      <c r="D177" s="4" t="s">
        <v>382</v>
      </c>
      <c r="E177" s="4" t="s">
        <v>383</v>
      </c>
      <c r="F177" s="4" t="s">
        <v>136</v>
      </c>
      <c r="G177" s="4" t="s">
        <v>82</v>
      </c>
      <c r="H177" s="4" t="s">
        <v>52</v>
      </c>
      <c r="I177" s="4" t="s">
        <v>53</v>
      </c>
      <c r="J177" s="4" t="s">
        <v>54</v>
      </c>
      <c r="K177" s="4" t="s">
        <v>34</v>
      </c>
      <c r="L177" s="4" t="s">
        <v>55</v>
      </c>
    </row>
    <row r="178" customFormat="false" ht="27.75" hidden="false" customHeight="true" outlineLevel="0" collapsed="false">
      <c r="A178" s="4" t="n">
        <v>177</v>
      </c>
      <c r="B178" s="6" t="n">
        <v>46244</v>
      </c>
      <c r="C178" s="4" t="s">
        <v>74</v>
      </c>
      <c r="D178" s="4" t="s">
        <v>384</v>
      </c>
      <c r="E178" s="4" t="s">
        <v>385</v>
      </c>
      <c r="F178" s="4" t="s">
        <v>136</v>
      </c>
      <c r="G178" s="4" t="s">
        <v>82</v>
      </c>
      <c r="H178" s="4" t="s">
        <v>52</v>
      </c>
      <c r="I178" s="4" t="s">
        <v>53</v>
      </c>
      <c r="J178" s="4" t="s">
        <v>54</v>
      </c>
      <c r="K178" s="4" t="s">
        <v>34</v>
      </c>
      <c r="L178" s="4" t="s">
        <v>55</v>
      </c>
    </row>
    <row r="179" customFormat="false" ht="27.75" hidden="false" customHeight="true" outlineLevel="0" collapsed="false">
      <c r="A179" s="4" t="n">
        <v>178</v>
      </c>
      <c r="B179" s="6" t="n">
        <v>46244</v>
      </c>
      <c r="C179" s="4" t="s">
        <v>74</v>
      </c>
      <c r="D179" s="4" t="s">
        <v>386</v>
      </c>
      <c r="E179" s="4" t="s">
        <v>387</v>
      </c>
      <c r="F179" s="4" t="s">
        <v>136</v>
      </c>
      <c r="G179" s="4" t="s">
        <v>111</v>
      </c>
      <c r="H179" s="4" t="s">
        <v>63</v>
      </c>
      <c r="I179" s="4" t="s">
        <v>53</v>
      </c>
      <c r="J179" s="4" t="s">
        <v>54</v>
      </c>
      <c r="K179" s="4" t="s">
        <v>34</v>
      </c>
      <c r="L179" s="4" t="s">
        <v>55</v>
      </c>
    </row>
    <row r="180" customFormat="false" ht="27.75" hidden="false" customHeight="true" outlineLevel="0" collapsed="false">
      <c r="A180" s="4" t="n">
        <v>179</v>
      </c>
      <c r="B180" s="6" t="n">
        <v>46244</v>
      </c>
      <c r="C180" s="4" t="s">
        <v>74</v>
      </c>
      <c r="D180" s="4" t="s">
        <v>388</v>
      </c>
      <c r="E180" s="4" t="s">
        <v>389</v>
      </c>
      <c r="F180" s="4" t="s">
        <v>136</v>
      </c>
      <c r="G180" s="4" t="s">
        <v>84</v>
      </c>
      <c r="H180" s="4" t="s">
        <v>52</v>
      </c>
      <c r="I180" s="4" t="s">
        <v>53</v>
      </c>
      <c r="J180" s="4" t="s">
        <v>54</v>
      </c>
      <c r="K180" s="4" t="s">
        <v>34</v>
      </c>
      <c r="L180" s="4" t="s">
        <v>55</v>
      </c>
    </row>
    <row r="181" customFormat="false" ht="27.75" hidden="false" customHeight="true" outlineLevel="0" collapsed="false">
      <c r="A181" s="4" t="n">
        <v>180</v>
      </c>
      <c r="B181" s="6" t="n">
        <v>46244</v>
      </c>
      <c r="C181" s="4" t="s">
        <v>74</v>
      </c>
      <c r="D181" s="4" t="s">
        <v>390</v>
      </c>
      <c r="E181" s="4" t="s">
        <v>391</v>
      </c>
      <c r="F181" s="4" t="s">
        <v>136</v>
      </c>
      <c r="G181" s="4" t="s">
        <v>82</v>
      </c>
      <c r="H181" s="4" t="s">
        <v>52</v>
      </c>
      <c r="I181" s="4" t="s">
        <v>53</v>
      </c>
      <c r="J181" s="4" t="s">
        <v>54</v>
      </c>
      <c r="K181" s="4" t="s">
        <v>34</v>
      </c>
      <c r="L181" s="4" t="s">
        <v>55</v>
      </c>
    </row>
    <row r="182" customFormat="false" ht="27.75" hidden="false" customHeight="true" outlineLevel="0" collapsed="false">
      <c r="A182" s="4" t="n">
        <v>181</v>
      </c>
      <c r="B182" s="6" t="n">
        <v>46244</v>
      </c>
      <c r="C182" s="4" t="s">
        <v>173</v>
      </c>
      <c r="D182" s="4" t="s">
        <v>392</v>
      </c>
      <c r="E182" s="4" t="s">
        <v>393</v>
      </c>
      <c r="F182" s="4" t="s">
        <v>136</v>
      </c>
      <c r="G182" s="4" t="s">
        <v>84</v>
      </c>
      <c r="H182" s="4" t="s">
        <v>52</v>
      </c>
      <c r="I182" s="4" t="s">
        <v>53</v>
      </c>
      <c r="J182" s="4" t="s">
        <v>54</v>
      </c>
      <c r="K182" s="4" t="s">
        <v>34</v>
      </c>
      <c r="L182" s="4" t="s">
        <v>55</v>
      </c>
    </row>
    <row r="183" customFormat="false" ht="27.75" hidden="false" customHeight="true" outlineLevel="0" collapsed="false">
      <c r="A183" s="4" t="n">
        <v>182</v>
      </c>
      <c r="B183" s="6" t="n">
        <v>46244</v>
      </c>
      <c r="C183" s="4" t="s">
        <v>248</v>
      </c>
      <c r="D183" s="4" t="s">
        <v>394</v>
      </c>
      <c r="E183" s="4" t="s">
        <v>395</v>
      </c>
      <c r="F183" s="4" t="s">
        <v>136</v>
      </c>
      <c r="G183" s="4" t="s">
        <v>51</v>
      </c>
      <c r="H183" s="4" t="s">
        <v>67</v>
      </c>
      <c r="I183" s="4" t="s">
        <v>53</v>
      </c>
      <c r="J183" s="4" t="s">
        <v>54</v>
      </c>
      <c r="K183" s="4" t="s">
        <v>34</v>
      </c>
      <c r="L183" s="4" t="s">
        <v>55</v>
      </c>
    </row>
    <row r="184" customFormat="false" ht="27.75" hidden="false" customHeight="true" outlineLevel="0" collapsed="false">
      <c r="A184" s="4" t="n">
        <v>183</v>
      </c>
      <c r="B184" s="6" t="n">
        <v>46244</v>
      </c>
      <c r="C184" s="4" t="s">
        <v>396</v>
      </c>
      <c r="D184" s="4" t="s">
        <v>397</v>
      </c>
      <c r="E184" s="4" t="s">
        <v>398</v>
      </c>
      <c r="F184" s="4" t="s">
        <v>136</v>
      </c>
      <c r="G184" s="4" t="s">
        <v>77</v>
      </c>
      <c r="H184" s="4" t="s">
        <v>52</v>
      </c>
      <c r="I184" s="4" t="s">
        <v>53</v>
      </c>
      <c r="J184" s="4" t="s">
        <v>54</v>
      </c>
      <c r="K184" s="4" t="s">
        <v>34</v>
      </c>
      <c r="L184" s="4" t="s">
        <v>55</v>
      </c>
    </row>
    <row r="185" customFormat="false" ht="27.75" hidden="false" customHeight="true" outlineLevel="0" collapsed="false">
      <c r="A185" s="4" t="n">
        <v>184</v>
      </c>
      <c r="B185" s="6" t="n">
        <v>46244</v>
      </c>
      <c r="C185" s="4" t="s">
        <v>99</v>
      </c>
      <c r="D185" s="4" t="s">
        <v>399</v>
      </c>
      <c r="E185" s="4" t="s">
        <v>400</v>
      </c>
      <c r="F185" s="4" t="s">
        <v>136</v>
      </c>
      <c r="G185" s="4" t="s">
        <v>51</v>
      </c>
      <c r="H185" s="4" t="s">
        <v>52</v>
      </c>
      <c r="I185" s="4" t="s">
        <v>53</v>
      </c>
      <c r="J185" s="4" t="s">
        <v>54</v>
      </c>
      <c r="K185" s="4" t="s">
        <v>34</v>
      </c>
      <c r="L185" s="4" t="s">
        <v>55</v>
      </c>
    </row>
    <row r="186" customFormat="false" ht="27.75" hidden="false" customHeight="true" outlineLevel="0" collapsed="false">
      <c r="A186" s="4" t="n">
        <v>185</v>
      </c>
      <c r="B186" s="6" t="n">
        <v>46244</v>
      </c>
      <c r="C186" s="4" t="s">
        <v>255</v>
      </c>
      <c r="D186" s="4" t="s">
        <v>140</v>
      </c>
      <c r="E186" s="4" t="s">
        <v>401</v>
      </c>
      <c r="F186" s="4" t="s">
        <v>136</v>
      </c>
      <c r="G186" s="4" t="s">
        <v>51</v>
      </c>
      <c r="H186" s="4" t="s">
        <v>52</v>
      </c>
      <c r="I186" s="4" t="s">
        <v>53</v>
      </c>
      <c r="J186" s="4" t="s">
        <v>54</v>
      </c>
      <c r="K186" s="4" t="s">
        <v>34</v>
      </c>
      <c r="L186" s="4" t="s">
        <v>55</v>
      </c>
    </row>
    <row r="187" customFormat="false" ht="27.75" hidden="false" customHeight="true" outlineLevel="0" collapsed="false">
      <c r="A187" s="4" t="n">
        <v>186</v>
      </c>
      <c r="B187" s="6" t="n">
        <v>46245</v>
      </c>
      <c r="C187" s="4" t="s">
        <v>47</v>
      </c>
      <c r="D187" s="4" t="s">
        <v>402</v>
      </c>
      <c r="E187" s="4" t="s">
        <v>403</v>
      </c>
      <c r="F187" s="4" t="s">
        <v>136</v>
      </c>
      <c r="G187" s="4" t="s">
        <v>77</v>
      </c>
      <c r="H187" s="4" t="s">
        <v>52</v>
      </c>
      <c r="I187" s="4" t="s">
        <v>53</v>
      </c>
      <c r="J187" s="4" t="s">
        <v>54</v>
      </c>
      <c r="K187" s="4" t="s">
        <v>34</v>
      </c>
      <c r="L187" s="4" t="s">
        <v>55</v>
      </c>
    </row>
    <row r="188" customFormat="false" ht="27.75" hidden="false" customHeight="true" outlineLevel="0" collapsed="false">
      <c r="A188" s="4" t="n">
        <v>187</v>
      </c>
      <c r="B188" s="6" t="n">
        <v>46245</v>
      </c>
      <c r="C188" s="4" t="s">
        <v>47</v>
      </c>
      <c r="D188" s="4" t="s">
        <v>404</v>
      </c>
      <c r="E188" s="4" t="s">
        <v>405</v>
      </c>
      <c r="F188" s="4" t="s">
        <v>136</v>
      </c>
      <c r="G188" s="4" t="s">
        <v>91</v>
      </c>
      <c r="H188" s="4" t="s">
        <v>52</v>
      </c>
      <c r="I188" s="4" t="s">
        <v>53</v>
      </c>
      <c r="J188" s="4" t="s">
        <v>54</v>
      </c>
      <c r="K188" s="4" t="s">
        <v>34</v>
      </c>
      <c r="L188" s="4" t="s">
        <v>55</v>
      </c>
    </row>
    <row r="189" customFormat="false" ht="27.75" hidden="false" customHeight="true" outlineLevel="0" collapsed="false">
      <c r="A189" s="4" t="n">
        <v>188</v>
      </c>
      <c r="B189" s="6" t="n">
        <v>46245</v>
      </c>
      <c r="C189" s="4" t="s">
        <v>47</v>
      </c>
      <c r="D189" s="4" t="s">
        <v>406</v>
      </c>
      <c r="E189" s="4" t="s">
        <v>407</v>
      </c>
      <c r="F189" s="4" t="s">
        <v>136</v>
      </c>
      <c r="G189" s="4" t="s">
        <v>82</v>
      </c>
      <c r="H189" s="4" t="s">
        <v>52</v>
      </c>
      <c r="I189" s="4" t="s">
        <v>53</v>
      </c>
      <c r="J189" s="4" t="s">
        <v>54</v>
      </c>
      <c r="K189" s="4" t="s">
        <v>34</v>
      </c>
      <c r="L189" s="4" t="s">
        <v>55</v>
      </c>
    </row>
    <row r="190" customFormat="false" ht="27.75" hidden="false" customHeight="true" outlineLevel="0" collapsed="false">
      <c r="A190" s="4" t="n">
        <v>189</v>
      </c>
      <c r="B190" s="6" t="n">
        <v>46245</v>
      </c>
      <c r="C190" s="4" t="s">
        <v>56</v>
      </c>
      <c r="D190" s="4" t="s">
        <v>89</v>
      </c>
      <c r="E190" s="4" t="s">
        <v>408</v>
      </c>
      <c r="F190" s="4" t="s">
        <v>136</v>
      </c>
      <c r="G190" s="4" t="s">
        <v>77</v>
      </c>
      <c r="H190" s="4" t="s">
        <v>52</v>
      </c>
      <c r="I190" s="4" t="s">
        <v>53</v>
      </c>
      <c r="J190" s="4" t="s">
        <v>54</v>
      </c>
      <c r="K190" s="4" t="s">
        <v>34</v>
      </c>
      <c r="L190" s="4" t="s">
        <v>55</v>
      </c>
    </row>
    <row r="191" customFormat="false" ht="27.75" hidden="false" customHeight="true" outlineLevel="0" collapsed="false">
      <c r="A191" s="4" t="n">
        <v>190</v>
      </c>
      <c r="B191" s="6" t="n">
        <v>46245</v>
      </c>
      <c r="C191" s="4" t="s">
        <v>60</v>
      </c>
      <c r="D191" s="4" t="s">
        <v>284</v>
      </c>
      <c r="E191" s="4" t="s">
        <v>409</v>
      </c>
      <c r="F191" s="4" t="s">
        <v>136</v>
      </c>
      <c r="G191" s="4" t="s">
        <v>51</v>
      </c>
      <c r="H191" s="4" t="s">
        <v>67</v>
      </c>
      <c r="I191" s="4" t="s">
        <v>55</v>
      </c>
      <c r="J191" s="4" t="s">
        <v>54</v>
      </c>
      <c r="K191" s="4" t="s">
        <v>34</v>
      </c>
      <c r="L191" s="4" t="s">
        <v>55</v>
      </c>
    </row>
    <row r="192" customFormat="false" ht="27.75" hidden="false" customHeight="true" outlineLevel="0" collapsed="false">
      <c r="A192" s="4" t="n">
        <v>191</v>
      </c>
      <c r="B192" s="6" t="n">
        <v>46245</v>
      </c>
      <c r="C192" s="4" t="s">
        <v>60</v>
      </c>
      <c r="D192" s="4" t="s">
        <v>117</v>
      </c>
      <c r="E192" s="4" t="s">
        <v>410</v>
      </c>
      <c r="F192" s="4" t="s">
        <v>136</v>
      </c>
      <c r="G192" s="4" t="s">
        <v>51</v>
      </c>
      <c r="H192" s="4" t="s">
        <v>52</v>
      </c>
      <c r="I192" s="4" t="s">
        <v>53</v>
      </c>
      <c r="J192" s="4" t="s">
        <v>54</v>
      </c>
      <c r="K192" s="4" t="s">
        <v>34</v>
      </c>
      <c r="L192" s="4" t="s">
        <v>55</v>
      </c>
    </row>
    <row r="193" customFormat="false" ht="27.75" hidden="false" customHeight="true" outlineLevel="0" collapsed="false">
      <c r="A193" s="4" t="n">
        <v>192</v>
      </c>
      <c r="B193" s="6" t="n">
        <v>46245</v>
      </c>
      <c r="C193" s="4" t="s">
        <v>60</v>
      </c>
      <c r="D193" s="4" t="s">
        <v>284</v>
      </c>
      <c r="E193" s="4" t="s">
        <v>411</v>
      </c>
      <c r="F193" s="4" t="s">
        <v>136</v>
      </c>
      <c r="G193" s="4" t="s">
        <v>51</v>
      </c>
      <c r="H193" s="4" t="s">
        <v>59</v>
      </c>
      <c r="I193" s="4" t="s">
        <v>55</v>
      </c>
      <c r="J193" s="4" t="s">
        <v>54</v>
      </c>
      <c r="K193" s="4" t="s">
        <v>34</v>
      </c>
      <c r="L193" s="4" t="s">
        <v>55</v>
      </c>
    </row>
    <row r="194" customFormat="false" ht="27.75" hidden="false" customHeight="true" outlineLevel="0" collapsed="false">
      <c r="A194" s="4" t="n">
        <v>193</v>
      </c>
      <c r="B194" s="6" t="n">
        <v>46245</v>
      </c>
      <c r="C194" s="4" t="s">
        <v>92</v>
      </c>
      <c r="D194" s="4" t="s">
        <v>412</v>
      </c>
      <c r="E194" s="4" t="s">
        <v>413</v>
      </c>
      <c r="F194" s="4" t="s">
        <v>136</v>
      </c>
      <c r="G194" s="4" t="s">
        <v>77</v>
      </c>
      <c r="H194" s="4" t="s">
        <v>52</v>
      </c>
      <c r="I194" s="4" t="s">
        <v>53</v>
      </c>
      <c r="J194" s="4" t="s">
        <v>54</v>
      </c>
      <c r="K194" s="4" t="s">
        <v>34</v>
      </c>
      <c r="L194" s="4" t="s">
        <v>55</v>
      </c>
    </row>
    <row r="195" customFormat="false" ht="27.75" hidden="false" customHeight="true" outlineLevel="0" collapsed="false">
      <c r="A195" s="4" t="n">
        <v>194</v>
      </c>
      <c r="B195" s="6" t="n">
        <v>46245</v>
      </c>
      <c r="C195" s="4" t="s">
        <v>74</v>
      </c>
      <c r="D195" s="4" t="s">
        <v>414</v>
      </c>
      <c r="E195" s="4" t="s">
        <v>415</v>
      </c>
      <c r="F195" s="4" t="s">
        <v>136</v>
      </c>
      <c r="G195" s="4" t="s">
        <v>82</v>
      </c>
      <c r="H195" s="4" t="s">
        <v>52</v>
      </c>
      <c r="I195" s="4" t="s">
        <v>53</v>
      </c>
      <c r="J195" s="4" t="s">
        <v>54</v>
      </c>
      <c r="K195" s="4" t="s">
        <v>34</v>
      </c>
      <c r="L195" s="4" t="s">
        <v>55</v>
      </c>
    </row>
    <row r="196" customFormat="false" ht="27.75" hidden="false" customHeight="true" outlineLevel="0" collapsed="false">
      <c r="A196" s="4" t="n">
        <v>195</v>
      </c>
      <c r="B196" s="6" t="n">
        <v>46245</v>
      </c>
      <c r="C196" s="4" t="s">
        <v>74</v>
      </c>
      <c r="D196" s="4" t="s">
        <v>416</v>
      </c>
      <c r="E196" s="4" t="s">
        <v>417</v>
      </c>
      <c r="F196" s="4" t="s">
        <v>136</v>
      </c>
      <c r="G196" s="4" t="s">
        <v>201</v>
      </c>
      <c r="H196" s="4" t="s">
        <v>52</v>
      </c>
      <c r="I196" s="4" t="s">
        <v>53</v>
      </c>
      <c r="J196" s="4" t="s">
        <v>54</v>
      </c>
      <c r="K196" s="4" t="s">
        <v>34</v>
      </c>
      <c r="L196" s="4" t="s">
        <v>55</v>
      </c>
    </row>
    <row r="197" customFormat="false" ht="27.75" hidden="false" customHeight="true" outlineLevel="0" collapsed="false">
      <c r="A197" s="4" t="n">
        <v>196</v>
      </c>
      <c r="B197" s="6" t="n">
        <v>46245</v>
      </c>
      <c r="C197" s="4" t="s">
        <v>64</v>
      </c>
      <c r="D197" s="4" t="s">
        <v>418</v>
      </c>
      <c r="E197" s="4" t="s">
        <v>419</v>
      </c>
      <c r="F197" s="4" t="s">
        <v>136</v>
      </c>
      <c r="G197" s="4" t="s">
        <v>84</v>
      </c>
      <c r="H197" s="4" t="s">
        <v>52</v>
      </c>
      <c r="I197" s="4" t="s">
        <v>53</v>
      </c>
      <c r="J197" s="4" t="s">
        <v>54</v>
      </c>
      <c r="K197" s="4" t="s">
        <v>34</v>
      </c>
      <c r="L197" s="4" t="s">
        <v>55</v>
      </c>
    </row>
    <row r="198" customFormat="false" ht="27.75" hidden="false" customHeight="true" outlineLevel="0" collapsed="false">
      <c r="A198" s="4" t="n">
        <v>197</v>
      </c>
      <c r="B198" s="6" t="n">
        <v>46245</v>
      </c>
      <c r="C198" s="4" t="s">
        <v>64</v>
      </c>
      <c r="D198" s="4" t="s">
        <v>178</v>
      </c>
      <c r="E198" s="4" t="s">
        <v>420</v>
      </c>
      <c r="F198" s="4" t="s">
        <v>136</v>
      </c>
      <c r="G198" s="4" t="s">
        <v>51</v>
      </c>
      <c r="H198" s="4" t="s">
        <v>67</v>
      </c>
      <c r="I198" s="4" t="s">
        <v>53</v>
      </c>
      <c r="J198" s="4" t="s">
        <v>54</v>
      </c>
      <c r="K198" s="4" t="s">
        <v>34</v>
      </c>
      <c r="L198" s="4" t="s">
        <v>55</v>
      </c>
    </row>
    <row r="199" customFormat="false" ht="41.25" hidden="false" customHeight="true" outlineLevel="0" collapsed="false">
      <c r="A199" s="4" t="n">
        <v>198</v>
      </c>
      <c r="B199" s="6" t="n">
        <v>46246</v>
      </c>
      <c r="C199" s="4" t="s">
        <v>47</v>
      </c>
      <c r="D199" s="4" t="s">
        <v>421</v>
      </c>
      <c r="E199" s="4" t="s">
        <v>422</v>
      </c>
      <c r="F199" s="4" t="s">
        <v>136</v>
      </c>
      <c r="G199" s="4" t="s">
        <v>77</v>
      </c>
      <c r="H199" s="4" t="s">
        <v>67</v>
      </c>
      <c r="I199" s="4" t="s">
        <v>53</v>
      </c>
      <c r="J199" s="4" t="s">
        <v>54</v>
      </c>
      <c r="K199" s="4" t="s">
        <v>34</v>
      </c>
      <c r="L199" s="4" t="s">
        <v>55</v>
      </c>
    </row>
    <row r="200" customFormat="false" ht="27.75" hidden="false" customHeight="true" outlineLevel="0" collapsed="false">
      <c r="A200" s="4" t="n">
        <v>199</v>
      </c>
      <c r="B200" s="6" t="n">
        <v>46246</v>
      </c>
      <c r="C200" s="4" t="s">
        <v>47</v>
      </c>
      <c r="D200" s="4" t="s">
        <v>112</v>
      </c>
      <c r="E200" s="4" t="s">
        <v>423</v>
      </c>
      <c r="F200" s="4" t="s">
        <v>136</v>
      </c>
      <c r="G200" s="4" t="s">
        <v>424</v>
      </c>
      <c r="H200" s="4" t="s">
        <v>63</v>
      </c>
      <c r="I200" s="4" t="s">
        <v>53</v>
      </c>
      <c r="J200" s="4" t="s">
        <v>54</v>
      </c>
      <c r="K200" s="4" t="s">
        <v>34</v>
      </c>
      <c r="L200" s="4" t="s">
        <v>55</v>
      </c>
    </row>
    <row r="201" customFormat="false" ht="27.75" hidden="false" customHeight="true" outlineLevel="0" collapsed="false">
      <c r="A201" s="4" t="n">
        <v>200</v>
      </c>
      <c r="B201" s="6" t="n">
        <v>46246</v>
      </c>
      <c r="C201" s="4" t="s">
        <v>56</v>
      </c>
      <c r="D201" s="4" t="s">
        <v>89</v>
      </c>
      <c r="E201" s="4" t="s">
        <v>425</v>
      </c>
      <c r="F201" s="4" t="s">
        <v>136</v>
      </c>
      <c r="G201" s="4" t="s">
        <v>77</v>
      </c>
      <c r="H201" s="4" t="s">
        <v>52</v>
      </c>
      <c r="I201" s="4" t="s">
        <v>53</v>
      </c>
      <c r="J201" s="4" t="s">
        <v>54</v>
      </c>
      <c r="K201" s="4" t="s">
        <v>34</v>
      </c>
      <c r="L201" s="4" t="s">
        <v>55</v>
      </c>
    </row>
    <row r="202" customFormat="false" ht="27.75" hidden="false" customHeight="true" outlineLevel="0" collapsed="false">
      <c r="A202" s="4" t="n">
        <v>201</v>
      </c>
      <c r="B202" s="6" t="n">
        <v>46246</v>
      </c>
      <c r="C202" s="4" t="s">
        <v>60</v>
      </c>
      <c r="D202" s="4" t="s">
        <v>284</v>
      </c>
      <c r="E202" s="4" t="s">
        <v>426</v>
      </c>
      <c r="F202" s="4" t="s">
        <v>136</v>
      </c>
      <c r="G202" s="4" t="s">
        <v>51</v>
      </c>
      <c r="H202" s="4" t="s">
        <v>59</v>
      </c>
      <c r="I202" s="4" t="s">
        <v>55</v>
      </c>
      <c r="J202" s="4" t="s">
        <v>54</v>
      </c>
      <c r="K202" s="4" t="s">
        <v>34</v>
      </c>
      <c r="L202" s="4" t="s">
        <v>55</v>
      </c>
    </row>
    <row r="203" customFormat="false" ht="27.75" hidden="false" customHeight="true" outlineLevel="0" collapsed="false">
      <c r="A203" s="4" t="n">
        <v>202</v>
      </c>
      <c r="B203" s="6" t="n">
        <v>46246</v>
      </c>
      <c r="C203" s="4" t="s">
        <v>92</v>
      </c>
      <c r="D203" s="4" t="s">
        <v>227</v>
      </c>
      <c r="E203" s="4" t="s">
        <v>427</v>
      </c>
      <c r="F203" s="4" t="s">
        <v>136</v>
      </c>
      <c r="G203" s="4" t="s">
        <v>51</v>
      </c>
      <c r="H203" s="4" t="s">
        <v>52</v>
      </c>
      <c r="I203" s="4" t="s">
        <v>53</v>
      </c>
      <c r="J203" s="4" t="s">
        <v>54</v>
      </c>
      <c r="K203" s="4" t="s">
        <v>34</v>
      </c>
      <c r="L203" s="4" t="s">
        <v>55</v>
      </c>
    </row>
    <row r="204" customFormat="false" ht="27.75" hidden="false" customHeight="true" outlineLevel="0" collapsed="false">
      <c r="A204" s="4" t="n">
        <v>203</v>
      </c>
      <c r="B204" s="6" t="n">
        <v>46246</v>
      </c>
      <c r="C204" s="4" t="s">
        <v>92</v>
      </c>
      <c r="D204" s="4" t="s">
        <v>227</v>
      </c>
      <c r="E204" s="4" t="s">
        <v>428</v>
      </c>
      <c r="F204" s="4" t="s">
        <v>136</v>
      </c>
      <c r="G204" s="4" t="s">
        <v>77</v>
      </c>
      <c r="H204" s="4" t="s">
        <v>52</v>
      </c>
      <c r="I204" s="4" t="s">
        <v>53</v>
      </c>
      <c r="J204" s="4" t="s">
        <v>54</v>
      </c>
      <c r="K204" s="4" t="s">
        <v>34</v>
      </c>
      <c r="L204" s="4" t="s">
        <v>55</v>
      </c>
    </row>
    <row r="205" customFormat="false" ht="27.75" hidden="false" customHeight="true" outlineLevel="0" collapsed="false">
      <c r="A205" s="4" t="n">
        <v>204</v>
      </c>
      <c r="B205" s="6" t="n">
        <v>46246</v>
      </c>
      <c r="C205" s="4" t="s">
        <v>95</v>
      </c>
      <c r="D205" s="4" t="s">
        <v>231</v>
      </c>
      <c r="E205" s="4" t="s">
        <v>429</v>
      </c>
      <c r="F205" s="4" t="s">
        <v>136</v>
      </c>
      <c r="G205" s="4" t="s">
        <v>77</v>
      </c>
      <c r="H205" s="4" t="s">
        <v>52</v>
      </c>
      <c r="I205" s="4" t="s">
        <v>53</v>
      </c>
      <c r="J205" s="4" t="s">
        <v>54</v>
      </c>
      <c r="K205" s="4" t="s">
        <v>34</v>
      </c>
      <c r="L205" s="4" t="s">
        <v>55</v>
      </c>
    </row>
    <row r="206" customFormat="false" ht="41.25" hidden="false" customHeight="true" outlineLevel="0" collapsed="false">
      <c r="A206" s="4" t="n">
        <v>205</v>
      </c>
      <c r="B206" s="6" t="n">
        <v>46246</v>
      </c>
      <c r="C206" s="4" t="s">
        <v>95</v>
      </c>
      <c r="D206" s="4" t="s">
        <v>430</v>
      </c>
      <c r="E206" s="4" t="s">
        <v>431</v>
      </c>
      <c r="F206" s="4" t="s">
        <v>136</v>
      </c>
      <c r="G206" s="4" t="s">
        <v>424</v>
      </c>
      <c r="H206" s="4" t="s">
        <v>52</v>
      </c>
      <c r="I206" s="4" t="s">
        <v>53</v>
      </c>
      <c r="J206" s="4" t="s">
        <v>98</v>
      </c>
      <c r="K206" s="4" t="s">
        <v>34</v>
      </c>
      <c r="L206" s="4" t="s">
        <v>55</v>
      </c>
    </row>
    <row r="207" customFormat="false" ht="27.75" hidden="false" customHeight="true" outlineLevel="0" collapsed="false">
      <c r="A207" s="4" t="n">
        <v>206</v>
      </c>
      <c r="B207" s="6" t="n">
        <v>46246</v>
      </c>
      <c r="C207" s="4" t="s">
        <v>95</v>
      </c>
      <c r="D207" s="4" t="s">
        <v>432</v>
      </c>
      <c r="E207" s="4" t="s">
        <v>433</v>
      </c>
      <c r="F207" s="4" t="s">
        <v>136</v>
      </c>
      <c r="G207" s="4" t="s">
        <v>84</v>
      </c>
      <c r="H207" s="4" t="s">
        <v>52</v>
      </c>
      <c r="I207" s="4" t="s">
        <v>53</v>
      </c>
      <c r="J207" s="4" t="s">
        <v>54</v>
      </c>
      <c r="K207" s="4" t="s">
        <v>34</v>
      </c>
      <c r="L207" s="4" t="s">
        <v>55</v>
      </c>
    </row>
    <row r="208" customFormat="false" ht="27.75" hidden="false" customHeight="true" outlineLevel="0" collapsed="false">
      <c r="A208" s="4" t="n">
        <v>207</v>
      </c>
      <c r="B208" s="6" t="n">
        <v>46246</v>
      </c>
      <c r="C208" s="4" t="s">
        <v>95</v>
      </c>
      <c r="D208" s="4" t="s">
        <v>140</v>
      </c>
      <c r="E208" s="4" t="s">
        <v>434</v>
      </c>
      <c r="F208" s="4" t="s">
        <v>136</v>
      </c>
      <c r="G208" s="4" t="s">
        <v>82</v>
      </c>
      <c r="H208" s="4" t="s">
        <v>52</v>
      </c>
      <c r="I208" s="4" t="s">
        <v>53</v>
      </c>
      <c r="J208" s="4" t="s">
        <v>54</v>
      </c>
      <c r="K208" s="4" t="s">
        <v>34</v>
      </c>
      <c r="L208" s="4" t="s">
        <v>55</v>
      </c>
    </row>
    <row r="209" customFormat="false" ht="27.75" hidden="false" customHeight="true" outlineLevel="0" collapsed="false">
      <c r="A209" s="4" t="n">
        <v>208</v>
      </c>
      <c r="B209" s="6" t="n">
        <v>46246</v>
      </c>
      <c r="C209" s="4" t="s">
        <v>161</v>
      </c>
      <c r="D209" s="4" t="s">
        <v>435</v>
      </c>
      <c r="E209" s="4" t="s">
        <v>436</v>
      </c>
      <c r="F209" s="4" t="s">
        <v>136</v>
      </c>
      <c r="G209" s="4" t="s">
        <v>51</v>
      </c>
      <c r="H209" s="4" t="s">
        <v>52</v>
      </c>
      <c r="I209" s="4" t="s">
        <v>53</v>
      </c>
      <c r="J209" s="4" t="s">
        <v>54</v>
      </c>
      <c r="K209" s="4" t="s">
        <v>34</v>
      </c>
      <c r="L209" s="4" t="s">
        <v>55</v>
      </c>
    </row>
    <row r="210" customFormat="false" ht="27.75" hidden="false" customHeight="true" outlineLevel="0" collapsed="false">
      <c r="A210" s="4" t="n">
        <v>209</v>
      </c>
      <c r="B210" s="6" t="n">
        <v>46246</v>
      </c>
      <c r="C210" s="4" t="s">
        <v>74</v>
      </c>
      <c r="D210" s="4" t="s">
        <v>437</v>
      </c>
      <c r="E210" s="4" t="s">
        <v>438</v>
      </c>
      <c r="F210" s="4" t="s">
        <v>136</v>
      </c>
      <c r="G210" s="4" t="s">
        <v>84</v>
      </c>
      <c r="H210" s="4" t="s">
        <v>52</v>
      </c>
      <c r="I210" s="4" t="s">
        <v>53</v>
      </c>
      <c r="J210" s="4" t="s">
        <v>54</v>
      </c>
      <c r="K210" s="4" t="s">
        <v>34</v>
      </c>
      <c r="L210" s="4" t="s">
        <v>55</v>
      </c>
    </row>
    <row r="211" customFormat="false" ht="27.75" hidden="false" customHeight="true" outlineLevel="0" collapsed="false">
      <c r="A211" s="4" t="n">
        <v>210</v>
      </c>
      <c r="B211" s="6" t="n">
        <v>46246</v>
      </c>
      <c r="C211" s="4" t="s">
        <v>74</v>
      </c>
      <c r="D211" s="4" t="s">
        <v>140</v>
      </c>
      <c r="E211" s="4" t="s">
        <v>439</v>
      </c>
      <c r="F211" s="4" t="s">
        <v>136</v>
      </c>
      <c r="G211" s="4" t="s">
        <v>77</v>
      </c>
      <c r="H211" s="4" t="s">
        <v>52</v>
      </c>
      <c r="I211" s="4" t="s">
        <v>53</v>
      </c>
      <c r="J211" s="4" t="s">
        <v>54</v>
      </c>
      <c r="K211" s="4" t="s">
        <v>34</v>
      </c>
      <c r="L211" s="4" t="s">
        <v>55</v>
      </c>
    </row>
    <row r="212" customFormat="false" ht="27.75" hidden="false" customHeight="true" outlineLevel="0" collapsed="false">
      <c r="A212" s="4" t="n">
        <v>211</v>
      </c>
      <c r="B212" s="6" t="n">
        <v>46246</v>
      </c>
      <c r="C212" s="4" t="s">
        <v>173</v>
      </c>
      <c r="D212" s="4" t="s">
        <v>440</v>
      </c>
      <c r="E212" s="4" t="s">
        <v>441</v>
      </c>
      <c r="F212" s="4" t="s">
        <v>136</v>
      </c>
      <c r="G212" s="4" t="s">
        <v>77</v>
      </c>
      <c r="H212" s="4" t="s">
        <v>160</v>
      </c>
      <c r="I212" s="4" t="s">
        <v>53</v>
      </c>
      <c r="J212" s="4" t="s">
        <v>54</v>
      </c>
      <c r="K212" s="4" t="s">
        <v>34</v>
      </c>
      <c r="L212" s="4" t="s">
        <v>55</v>
      </c>
    </row>
    <row r="213" customFormat="false" ht="27.75" hidden="false" customHeight="true" outlineLevel="0" collapsed="false">
      <c r="A213" s="4" t="n">
        <v>212</v>
      </c>
      <c r="B213" s="6" t="n">
        <v>46246</v>
      </c>
      <c r="C213" s="4" t="s">
        <v>64</v>
      </c>
      <c r="D213" s="4" t="s">
        <v>178</v>
      </c>
      <c r="E213" s="4" t="s">
        <v>442</v>
      </c>
      <c r="F213" s="4" t="s">
        <v>136</v>
      </c>
      <c r="G213" s="4" t="s">
        <v>51</v>
      </c>
      <c r="H213" s="4" t="s">
        <v>160</v>
      </c>
      <c r="I213" s="4" t="s">
        <v>53</v>
      </c>
      <c r="J213" s="4" t="s">
        <v>54</v>
      </c>
      <c r="K213" s="4" t="s">
        <v>34</v>
      </c>
      <c r="L213" s="4" t="s">
        <v>55</v>
      </c>
    </row>
    <row r="214" customFormat="false" ht="27.75" hidden="false" customHeight="true" outlineLevel="0" collapsed="false">
      <c r="A214" s="4" t="n">
        <v>213</v>
      </c>
      <c r="B214" s="6" t="n">
        <v>46246</v>
      </c>
      <c r="C214" s="4" t="s">
        <v>99</v>
      </c>
      <c r="D214" s="4" t="s">
        <v>443</v>
      </c>
      <c r="E214" s="4" t="s">
        <v>444</v>
      </c>
      <c r="F214" s="4" t="s">
        <v>136</v>
      </c>
      <c r="G214" s="4" t="s">
        <v>77</v>
      </c>
      <c r="H214" s="4" t="s">
        <v>67</v>
      </c>
      <c r="I214" s="4" t="s">
        <v>53</v>
      </c>
      <c r="J214" s="4" t="s">
        <v>54</v>
      </c>
      <c r="K214" s="4" t="s">
        <v>34</v>
      </c>
      <c r="L214" s="4" t="s">
        <v>55</v>
      </c>
    </row>
    <row r="215" customFormat="false" ht="27.75" hidden="false" customHeight="true" outlineLevel="0" collapsed="false">
      <c r="A215" s="4" t="n">
        <v>214</v>
      </c>
      <c r="B215" s="6" t="n">
        <v>46246</v>
      </c>
      <c r="C215" s="4" t="s">
        <v>120</v>
      </c>
      <c r="D215" s="4" t="s">
        <v>445</v>
      </c>
      <c r="E215" s="4" t="s">
        <v>446</v>
      </c>
      <c r="F215" s="4" t="s">
        <v>136</v>
      </c>
      <c r="G215" s="4" t="s">
        <v>84</v>
      </c>
      <c r="H215" s="4" t="s">
        <v>52</v>
      </c>
      <c r="I215" s="4" t="s">
        <v>53</v>
      </c>
      <c r="J215" s="4" t="s">
        <v>54</v>
      </c>
      <c r="K215" s="4" t="s">
        <v>34</v>
      </c>
      <c r="L215" s="4" t="s">
        <v>55</v>
      </c>
    </row>
    <row r="216" customFormat="false" ht="27.75" hidden="false" customHeight="true" outlineLevel="0" collapsed="false">
      <c r="A216" s="4" t="n">
        <v>215</v>
      </c>
      <c r="B216" s="6" t="n">
        <v>46246</v>
      </c>
      <c r="C216" s="4" t="s">
        <v>120</v>
      </c>
      <c r="D216" s="4" t="s">
        <v>182</v>
      </c>
      <c r="E216" s="4" t="s">
        <v>447</v>
      </c>
      <c r="F216" s="4" t="s">
        <v>136</v>
      </c>
      <c r="G216" s="4" t="s">
        <v>77</v>
      </c>
      <c r="H216" s="4" t="s">
        <v>160</v>
      </c>
      <c r="I216" s="4" t="s">
        <v>53</v>
      </c>
      <c r="J216" s="4" t="s">
        <v>54</v>
      </c>
      <c r="K216" s="4" t="s">
        <v>34</v>
      </c>
      <c r="L216" s="4" t="s">
        <v>55</v>
      </c>
    </row>
    <row r="217" customFormat="false" ht="27.75" hidden="false" customHeight="true" outlineLevel="0" collapsed="false">
      <c r="A217" s="4" t="n">
        <v>216</v>
      </c>
      <c r="B217" s="6" t="n">
        <v>46247</v>
      </c>
      <c r="C217" s="4" t="s">
        <v>47</v>
      </c>
      <c r="D217" s="4" t="s">
        <v>448</v>
      </c>
      <c r="E217" s="4" t="s">
        <v>449</v>
      </c>
      <c r="F217" s="4" t="s">
        <v>136</v>
      </c>
      <c r="G217" s="4" t="s">
        <v>77</v>
      </c>
      <c r="H217" s="4" t="s">
        <v>52</v>
      </c>
      <c r="I217" s="4" t="s">
        <v>53</v>
      </c>
      <c r="J217" s="4" t="s">
        <v>54</v>
      </c>
      <c r="K217" s="4" t="s">
        <v>34</v>
      </c>
      <c r="L217" s="4" t="s">
        <v>55</v>
      </c>
    </row>
    <row r="218" customFormat="false" ht="27.75" hidden="false" customHeight="true" outlineLevel="0" collapsed="false">
      <c r="A218" s="4" t="n">
        <v>217</v>
      </c>
      <c r="B218" s="6" t="n">
        <v>46247</v>
      </c>
      <c r="C218" s="4" t="s">
        <v>56</v>
      </c>
      <c r="D218" s="4" t="s">
        <v>89</v>
      </c>
      <c r="E218" s="4" t="s">
        <v>450</v>
      </c>
      <c r="F218" s="4" t="s">
        <v>136</v>
      </c>
      <c r="G218" s="4" t="s">
        <v>77</v>
      </c>
      <c r="H218" s="4" t="s">
        <v>52</v>
      </c>
      <c r="I218" s="4" t="s">
        <v>53</v>
      </c>
      <c r="J218" s="4" t="s">
        <v>54</v>
      </c>
      <c r="K218" s="4" t="s">
        <v>34</v>
      </c>
      <c r="L218" s="4" t="s">
        <v>55</v>
      </c>
    </row>
    <row r="219" customFormat="false" ht="27.75" hidden="false" customHeight="true" outlineLevel="0" collapsed="false">
      <c r="A219" s="4" t="n">
        <v>218</v>
      </c>
      <c r="B219" s="6" t="n">
        <v>46247</v>
      </c>
      <c r="C219" s="4" t="s">
        <v>60</v>
      </c>
      <c r="D219" s="4" t="s">
        <v>451</v>
      </c>
      <c r="E219" s="4" t="s">
        <v>452</v>
      </c>
      <c r="F219" s="4" t="s">
        <v>136</v>
      </c>
      <c r="G219" s="4" t="s">
        <v>84</v>
      </c>
      <c r="H219" s="4" t="s">
        <v>67</v>
      </c>
      <c r="I219" s="4" t="s">
        <v>55</v>
      </c>
      <c r="J219" s="4" t="s">
        <v>54</v>
      </c>
      <c r="K219" s="4" t="s">
        <v>34</v>
      </c>
      <c r="L219" s="4" t="s">
        <v>55</v>
      </c>
    </row>
    <row r="220" customFormat="false" ht="27.75" hidden="false" customHeight="true" outlineLevel="0" collapsed="false">
      <c r="A220" s="4" t="n">
        <v>219</v>
      </c>
      <c r="B220" s="6" t="n">
        <v>46247</v>
      </c>
      <c r="C220" s="4" t="s">
        <v>95</v>
      </c>
      <c r="D220" s="4" t="s">
        <v>453</v>
      </c>
      <c r="E220" s="4" t="s">
        <v>454</v>
      </c>
      <c r="F220" s="4" t="s">
        <v>136</v>
      </c>
      <c r="G220" s="4" t="s">
        <v>82</v>
      </c>
      <c r="H220" s="4" t="s">
        <v>52</v>
      </c>
      <c r="I220" s="4" t="s">
        <v>53</v>
      </c>
      <c r="J220" s="4" t="s">
        <v>54</v>
      </c>
      <c r="K220" s="4" t="s">
        <v>34</v>
      </c>
      <c r="L220" s="4" t="s">
        <v>55</v>
      </c>
    </row>
    <row r="221" customFormat="false" ht="27.75" hidden="false" customHeight="true" outlineLevel="0" collapsed="false">
      <c r="A221" s="4" t="n">
        <v>220</v>
      </c>
      <c r="B221" s="6" t="n">
        <v>46247</v>
      </c>
      <c r="C221" s="4" t="s">
        <v>95</v>
      </c>
      <c r="D221" s="4" t="s">
        <v>455</v>
      </c>
      <c r="E221" s="4" t="s">
        <v>456</v>
      </c>
      <c r="F221" s="4" t="s">
        <v>136</v>
      </c>
      <c r="G221" s="4" t="s">
        <v>84</v>
      </c>
      <c r="H221" s="4" t="s">
        <v>52</v>
      </c>
      <c r="I221" s="4" t="s">
        <v>53</v>
      </c>
      <c r="J221" s="4" t="s">
        <v>54</v>
      </c>
      <c r="K221" s="4" t="s">
        <v>34</v>
      </c>
      <c r="L221" s="4" t="s">
        <v>55</v>
      </c>
    </row>
    <row r="222" customFormat="false" ht="27.75" hidden="false" customHeight="true" outlineLevel="0" collapsed="false">
      <c r="A222" s="4" t="n">
        <v>221</v>
      </c>
      <c r="B222" s="6" t="n">
        <v>46247</v>
      </c>
      <c r="C222" s="4" t="s">
        <v>74</v>
      </c>
      <c r="D222" s="4" t="s">
        <v>170</v>
      </c>
      <c r="E222" s="4" t="s">
        <v>457</v>
      </c>
      <c r="F222" s="4" t="s">
        <v>136</v>
      </c>
      <c r="G222" s="4" t="s">
        <v>82</v>
      </c>
      <c r="H222" s="4" t="s">
        <v>52</v>
      </c>
      <c r="I222" s="4" t="s">
        <v>53</v>
      </c>
      <c r="J222" s="4" t="s">
        <v>54</v>
      </c>
      <c r="K222" s="4" t="s">
        <v>34</v>
      </c>
      <c r="L222" s="4" t="s">
        <v>55</v>
      </c>
    </row>
    <row r="223" customFormat="false" ht="27.75" hidden="false" customHeight="true" outlineLevel="0" collapsed="false">
      <c r="A223" s="4" t="n">
        <v>222</v>
      </c>
      <c r="B223" s="6" t="n">
        <v>46247</v>
      </c>
      <c r="C223" s="4" t="s">
        <v>173</v>
      </c>
      <c r="D223" s="4" t="s">
        <v>458</v>
      </c>
      <c r="E223" s="4" t="s">
        <v>459</v>
      </c>
      <c r="F223" s="4" t="s">
        <v>136</v>
      </c>
      <c r="G223" s="4" t="s">
        <v>84</v>
      </c>
      <c r="H223" s="4" t="s">
        <v>59</v>
      </c>
      <c r="I223" s="4" t="s">
        <v>55</v>
      </c>
      <c r="J223" s="4" t="s">
        <v>54</v>
      </c>
      <c r="K223" s="4" t="s">
        <v>34</v>
      </c>
      <c r="L223" s="4" t="s">
        <v>55</v>
      </c>
    </row>
    <row r="224" customFormat="false" ht="41.25" hidden="false" customHeight="true" outlineLevel="0" collapsed="false">
      <c r="A224" s="4" t="n">
        <v>223</v>
      </c>
      <c r="B224" s="6" t="n">
        <v>46248</v>
      </c>
      <c r="C224" s="4" t="s">
        <v>56</v>
      </c>
      <c r="D224" s="4" t="s">
        <v>460</v>
      </c>
      <c r="E224" s="4" t="s">
        <v>461</v>
      </c>
      <c r="F224" s="4" t="s">
        <v>462</v>
      </c>
      <c r="G224" s="4" t="s">
        <v>424</v>
      </c>
      <c r="H224" s="4" t="s">
        <v>67</v>
      </c>
      <c r="I224" s="4" t="s">
        <v>53</v>
      </c>
      <c r="J224" s="4" t="s">
        <v>54</v>
      </c>
      <c r="K224" s="4" t="s">
        <v>34</v>
      </c>
      <c r="L224" s="4" t="s">
        <v>55</v>
      </c>
    </row>
    <row r="225" customFormat="false" ht="27.75" hidden="false" customHeight="true" outlineLevel="0" collapsed="false">
      <c r="A225" s="4" t="n">
        <v>224</v>
      </c>
      <c r="B225" s="6" t="n">
        <v>46248</v>
      </c>
      <c r="C225" s="4" t="s">
        <v>56</v>
      </c>
      <c r="D225" s="4" t="s">
        <v>89</v>
      </c>
      <c r="E225" s="4" t="s">
        <v>463</v>
      </c>
      <c r="F225" s="4" t="s">
        <v>462</v>
      </c>
      <c r="G225" s="4" t="s">
        <v>77</v>
      </c>
      <c r="H225" s="4" t="s">
        <v>52</v>
      </c>
      <c r="I225" s="4" t="s">
        <v>53</v>
      </c>
      <c r="J225" s="4" t="s">
        <v>54</v>
      </c>
      <c r="K225" s="4" t="s">
        <v>34</v>
      </c>
      <c r="L225" s="4" t="s">
        <v>55</v>
      </c>
    </row>
    <row r="226" customFormat="false" ht="41.25" hidden="false" customHeight="true" outlineLevel="0" collapsed="false">
      <c r="A226" s="4" t="n">
        <v>225</v>
      </c>
      <c r="B226" s="6" t="n">
        <v>46248</v>
      </c>
      <c r="C226" s="4" t="s">
        <v>60</v>
      </c>
      <c r="D226" s="4" t="s">
        <v>464</v>
      </c>
      <c r="E226" s="4" t="s">
        <v>465</v>
      </c>
      <c r="F226" s="4" t="s">
        <v>462</v>
      </c>
      <c r="G226" s="4" t="s">
        <v>51</v>
      </c>
      <c r="H226" s="4" t="s">
        <v>63</v>
      </c>
      <c r="I226" s="4" t="s">
        <v>55</v>
      </c>
      <c r="J226" s="4" t="s">
        <v>54</v>
      </c>
      <c r="K226" s="4" t="s">
        <v>34</v>
      </c>
      <c r="L226" s="4" t="s">
        <v>55</v>
      </c>
    </row>
    <row r="227" customFormat="false" ht="27.75" hidden="false" customHeight="true" outlineLevel="0" collapsed="false">
      <c r="A227" s="4" t="n">
        <v>226</v>
      </c>
      <c r="B227" s="6" t="n">
        <v>46248</v>
      </c>
      <c r="C227" s="4" t="s">
        <v>92</v>
      </c>
      <c r="D227" s="4" t="s">
        <v>466</v>
      </c>
      <c r="E227" s="4" t="s">
        <v>467</v>
      </c>
      <c r="F227" s="4" t="s">
        <v>462</v>
      </c>
      <c r="G227" s="4" t="s">
        <v>77</v>
      </c>
      <c r="H227" s="4" t="s">
        <v>160</v>
      </c>
      <c r="I227" s="4" t="s">
        <v>53</v>
      </c>
      <c r="J227" s="4" t="s">
        <v>54</v>
      </c>
      <c r="K227" s="4" t="s">
        <v>34</v>
      </c>
      <c r="L227" s="4" t="s">
        <v>55</v>
      </c>
    </row>
    <row r="228" customFormat="false" ht="27.75" hidden="false" customHeight="true" outlineLevel="0" collapsed="false">
      <c r="A228" s="4" t="n">
        <v>227</v>
      </c>
      <c r="B228" s="6" t="n">
        <v>46248</v>
      </c>
      <c r="C228" s="4" t="s">
        <v>173</v>
      </c>
      <c r="D228" s="4" t="s">
        <v>149</v>
      </c>
      <c r="E228" s="4" t="s">
        <v>468</v>
      </c>
      <c r="F228" s="4" t="s">
        <v>462</v>
      </c>
      <c r="G228" s="4" t="s">
        <v>77</v>
      </c>
      <c r="H228" s="4" t="s">
        <v>52</v>
      </c>
      <c r="I228" s="4" t="s">
        <v>53</v>
      </c>
      <c r="J228" s="4" t="s">
        <v>54</v>
      </c>
      <c r="K228" s="4" t="s">
        <v>34</v>
      </c>
      <c r="L228" s="4" t="s">
        <v>55</v>
      </c>
    </row>
    <row r="229" customFormat="false" ht="27.75" hidden="false" customHeight="true" outlineLevel="0" collapsed="false">
      <c r="A229" s="4" t="n">
        <v>228</v>
      </c>
      <c r="B229" s="6" t="n">
        <v>46248</v>
      </c>
      <c r="C229" s="4" t="s">
        <v>64</v>
      </c>
      <c r="D229" s="4" t="s">
        <v>469</v>
      </c>
      <c r="E229" s="4" t="s">
        <v>470</v>
      </c>
      <c r="F229" s="4" t="s">
        <v>462</v>
      </c>
      <c r="G229" s="4" t="s">
        <v>111</v>
      </c>
      <c r="H229" s="4" t="s">
        <v>52</v>
      </c>
      <c r="I229" s="4" t="s">
        <v>53</v>
      </c>
      <c r="J229" s="4" t="s">
        <v>54</v>
      </c>
      <c r="K229" s="4" t="s">
        <v>34</v>
      </c>
      <c r="L229" s="4" t="s">
        <v>55</v>
      </c>
    </row>
    <row r="230" customFormat="false" ht="27.75" hidden="false" customHeight="true" outlineLevel="0" collapsed="false">
      <c r="A230" s="4" t="n">
        <v>229</v>
      </c>
      <c r="B230" s="6" t="n">
        <v>46248</v>
      </c>
      <c r="C230" s="4" t="s">
        <v>120</v>
      </c>
      <c r="D230" s="4" t="s">
        <v>471</v>
      </c>
      <c r="E230" s="4" t="s">
        <v>472</v>
      </c>
      <c r="F230" s="4" t="s">
        <v>462</v>
      </c>
      <c r="G230" s="4" t="s">
        <v>82</v>
      </c>
      <c r="H230" s="4" t="s">
        <v>52</v>
      </c>
      <c r="I230" s="4" t="s">
        <v>53</v>
      </c>
      <c r="J230" s="4" t="s">
        <v>54</v>
      </c>
      <c r="K230" s="4" t="s">
        <v>34</v>
      </c>
      <c r="L230" s="4" t="s">
        <v>55</v>
      </c>
    </row>
    <row r="231" customFormat="false" ht="27.75" hidden="false" customHeight="true" outlineLevel="0" collapsed="false">
      <c r="A231" s="4" t="n">
        <v>230</v>
      </c>
      <c r="B231" s="6" t="n">
        <v>46248</v>
      </c>
      <c r="C231" s="4" t="s">
        <v>47</v>
      </c>
      <c r="D231" s="4" t="s">
        <v>473</v>
      </c>
      <c r="E231" s="4" t="s">
        <v>474</v>
      </c>
      <c r="F231" s="4" t="s">
        <v>475</v>
      </c>
      <c r="G231" s="4" t="s">
        <v>82</v>
      </c>
      <c r="H231" s="4" t="s">
        <v>52</v>
      </c>
      <c r="I231" s="4" t="s">
        <v>53</v>
      </c>
      <c r="J231" s="4" t="s">
        <v>54</v>
      </c>
      <c r="K231" s="4" t="s">
        <v>34</v>
      </c>
      <c r="L231" s="4" t="s">
        <v>53</v>
      </c>
    </row>
    <row r="232" customFormat="false" ht="27.75" hidden="false" customHeight="true" outlineLevel="0" collapsed="false">
      <c r="A232" s="4" t="n">
        <v>231</v>
      </c>
      <c r="B232" s="6" t="n">
        <v>46248</v>
      </c>
      <c r="C232" s="4" t="s">
        <v>47</v>
      </c>
      <c r="D232" s="4" t="s">
        <v>476</v>
      </c>
      <c r="E232" s="4" t="s">
        <v>477</v>
      </c>
      <c r="F232" s="4" t="s">
        <v>475</v>
      </c>
      <c r="G232" s="4" t="s">
        <v>84</v>
      </c>
      <c r="H232" s="4" t="s">
        <v>52</v>
      </c>
      <c r="I232" s="4" t="s">
        <v>53</v>
      </c>
      <c r="J232" s="4" t="s">
        <v>54</v>
      </c>
      <c r="K232" s="4" t="s">
        <v>34</v>
      </c>
      <c r="L232" s="4" t="s">
        <v>53</v>
      </c>
    </row>
    <row r="233" customFormat="false" ht="27.75" hidden="false" customHeight="true" outlineLevel="0" collapsed="false">
      <c r="A233" s="4" t="n">
        <v>232</v>
      </c>
      <c r="B233" s="6" t="n">
        <v>46248</v>
      </c>
      <c r="C233" s="4" t="s">
        <v>47</v>
      </c>
      <c r="D233" s="4" t="s">
        <v>478</v>
      </c>
      <c r="E233" s="4" t="s">
        <v>479</v>
      </c>
      <c r="F233" s="4" t="s">
        <v>475</v>
      </c>
      <c r="G233" s="4" t="s">
        <v>480</v>
      </c>
      <c r="H233" s="4" t="s">
        <v>160</v>
      </c>
      <c r="I233" s="4" t="s">
        <v>53</v>
      </c>
      <c r="J233" s="4" t="s">
        <v>54</v>
      </c>
      <c r="K233" s="4" t="s">
        <v>34</v>
      </c>
      <c r="L233" s="4" t="s">
        <v>53</v>
      </c>
    </row>
    <row r="234" customFormat="false" ht="27.75" hidden="false" customHeight="true" outlineLevel="0" collapsed="false">
      <c r="A234" s="4" t="n">
        <v>233</v>
      </c>
      <c r="B234" s="6" t="n">
        <v>46248</v>
      </c>
      <c r="C234" s="4" t="s">
        <v>56</v>
      </c>
      <c r="D234" s="4" t="s">
        <v>481</v>
      </c>
      <c r="E234" s="4" t="s">
        <v>482</v>
      </c>
      <c r="F234" s="4" t="s">
        <v>475</v>
      </c>
      <c r="G234" s="4" t="s">
        <v>480</v>
      </c>
      <c r="H234" s="4" t="s">
        <v>160</v>
      </c>
      <c r="I234" s="4" t="s">
        <v>53</v>
      </c>
      <c r="J234" s="4" t="s">
        <v>54</v>
      </c>
      <c r="K234" s="4" t="s">
        <v>34</v>
      </c>
      <c r="L234" s="4" t="s">
        <v>53</v>
      </c>
    </row>
    <row r="235" customFormat="false" ht="27.75" hidden="false" customHeight="true" outlineLevel="0" collapsed="false">
      <c r="A235" s="4" t="n">
        <v>234</v>
      </c>
      <c r="B235" s="6" t="n">
        <v>46248</v>
      </c>
      <c r="C235" s="4" t="s">
        <v>60</v>
      </c>
      <c r="D235" s="4" t="s">
        <v>483</v>
      </c>
      <c r="E235" s="4" t="s">
        <v>484</v>
      </c>
      <c r="F235" s="4" t="s">
        <v>475</v>
      </c>
      <c r="G235" s="4" t="s">
        <v>480</v>
      </c>
      <c r="H235" s="4" t="s">
        <v>67</v>
      </c>
      <c r="I235" s="4" t="s">
        <v>53</v>
      </c>
      <c r="J235" s="4" t="s">
        <v>54</v>
      </c>
      <c r="K235" s="4" t="s">
        <v>34</v>
      </c>
      <c r="L235" s="4" t="s">
        <v>53</v>
      </c>
    </row>
    <row r="236" customFormat="false" ht="27.75" hidden="false" customHeight="true" outlineLevel="0" collapsed="false">
      <c r="A236" s="4" t="n">
        <v>235</v>
      </c>
      <c r="B236" s="6" t="n">
        <v>46248</v>
      </c>
      <c r="C236" s="4" t="s">
        <v>92</v>
      </c>
      <c r="D236" s="4" t="s">
        <v>485</v>
      </c>
      <c r="E236" s="4" t="s">
        <v>486</v>
      </c>
      <c r="F236" s="4" t="s">
        <v>475</v>
      </c>
      <c r="G236" s="4" t="s">
        <v>480</v>
      </c>
      <c r="H236" s="4" t="s">
        <v>160</v>
      </c>
      <c r="I236" s="4" t="s">
        <v>53</v>
      </c>
      <c r="J236" s="4" t="s">
        <v>54</v>
      </c>
      <c r="K236" s="4" t="s">
        <v>34</v>
      </c>
      <c r="L236" s="4" t="s">
        <v>53</v>
      </c>
    </row>
    <row r="237" customFormat="false" ht="27.75" hidden="false" customHeight="true" outlineLevel="0" collapsed="false">
      <c r="A237" s="4" t="n">
        <v>236</v>
      </c>
      <c r="B237" s="6" t="n">
        <v>46248</v>
      </c>
      <c r="C237" s="4" t="s">
        <v>92</v>
      </c>
      <c r="D237" s="4" t="s">
        <v>487</v>
      </c>
      <c r="E237" s="4" t="s">
        <v>488</v>
      </c>
      <c r="F237" s="4" t="s">
        <v>475</v>
      </c>
      <c r="G237" s="4" t="s">
        <v>480</v>
      </c>
      <c r="H237" s="4" t="s">
        <v>160</v>
      </c>
      <c r="I237" s="4" t="s">
        <v>53</v>
      </c>
      <c r="J237" s="4" t="s">
        <v>54</v>
      </c>
      <c r="K237" s="4" t="s">
        <v>34</v>
      </c>
      <c r="L237" s="4" t="s">
        <v>53</v>
      </c>
    </row>
    <row r="238" customFormat="false" ht="27.75" hidden="false" customHeight="true" outlineLevel="0" collapsed="false">
      <c r="A238" s="4" t="n">
        <v>237</v>
      </c>
      <c r="B238" s="6" t="n">
        <v>46248</v>
      </c>
      <c r="C238" s="4" t="s">
        <v>92</v>
      </c>
      <c r="D238" s="4" t="s">
        <v>485</v>
      </c>
      <c r="E238" s="4" t="s">
        <v>489</v>
      </c>
      <c r="F238" s="4" t="s">
        <v>475</v>
      </c>
      <c r="G238" s="4" t="s">
        <v>480</v>
      </c>
      <c r="H238" s="4" t="s">
        <v>160</v>
      </c>
      <c r="I238" s="4" t="s">
        <v>53</v>
      </c>
      <c r="J238" s="4" t="s">
        <v>54</v>
      </c>
      <c r="K238" s="4" t="s">
        <v>34</v>
      </c>
      <c r="L238" s="4" t="s">
        <v>53</v>
      </c>
    </row>
    <row r="239" customFormat="false" ht="27.75" hidden="false" customHeight="true" outlineLevel="0" collapsed="false">
      <c r="A239" s="4" t="n">
        <v>238</v>
      </c>
      <c r="B239" s="6" t="n">
        <v>46248</v>
      </c>
      <c r="C239" s="4" t="s">
        <v>95</v>
      </c>
      <c r="D239" s="4" t="s">
        <v>231</v>
      </c>
      <c r="E239" s="4" t="s">
        <v>490</v>
      </c>
      <c r="F239" s="4" t="s">
        <v>475</v>
      </c>
      <c r="G239" s="4" t="s">
        <v>480</v>
      </c>
      <c r="H239" s="4" t="s">
        <v>67</v>
      </c>
      <c r="I239" s="4" t="s">
        <v>53</v>
      </c>
      <c r="J239" s="4" t="s">
        <v>54</v>
      </c>
      <c r="K239" s="4" t="s">
        <v>34</v>
      </c>
      <c r="L239" s="4" t="s">
        <v>53</v>
      </c>
    </row>
    <row r="240" customFormat="false" ht="27.75" hidden="false" customHeight="true" outlineLevel="0" collapsed="false">
      <c r="A240" s="4" t="n">
        <v>239</v>
      </c>
      <c r="B240" s="6" t="n">
        <v>46248</v>
      </c>
      <c r="C240" s="4" t="s">
        <v>161</v>
      </c>
      <c r="D240" s="4" t="s">
        <v>491</v>
      </c>
      <c r="E240" s="4" t="s">
        <v>492</v>
      </c>
      <c r="F240" s="4" t="s">
        <v>475</v>
      </c>
      <c r="G240" s="4" t="s">
        <v>51</v>
      </c>
      <c r="H240" s="4" t="s">
        <v>52</v>
      </c>
      <c r="I240" s="4" t="s">
        <v>53</v>
      </c>
      <c r="J240" s="4" t="s">
        <v>54</v>
      </c>
      <c r="K240" s="4" t="s">
        <v>34</v>
      </c>
      <c r="L240" s="4" t="s">
        <v>53</v>
      </c>
    </row>
    <row r="241" customFormat="false" ht="27.75" hidden="false" customHeight="true" outlineLevel="0" collapsed="false">
      <c r="A241" s="4" t="n">
        <v>240</v>
      </c>
      <c r="B241" s="6" t="n">
        <v>46248</v>
      </c>
      <c r="C241" s="4" t="s">
        <v>161</v>
      </c>
      <c r="D241" s="4" t="s">
        <v>491</v>
      </c>
      <c r="E241" s="4" t="s">
        <v>493</v>
      </c>
      <c r="F241" s="4" t="s">
        <v>475</v>
      </c>
      <c r="G241" s="4" t="s">
        <v>480</v>
      </c>
      <c r="H241" s="4" t="s">
        <v>160</v>
      </c>
      <c r="I241" s="4" t="s">
        <v>53</v>
      </c>
      <c r="J241" s="4" t="s">
        <v>54</v>
      </c>
      <c r="K241" s="4" t="s">
        <v>34</v>
      </c>
      <c r="L241" s="4" t="s">
        <v>53</v>
      </c>
    </row>
    <row r="242" customFormat="false" ht="27.75" hidden="false" customHeight="true" outlineLevel="0" collapsed="false">
      <c r="A242" s="4" t="n">
        <v>241</v>
      </c>
      <c r="B242" s="6" t="n">
        <v>46248</v>
      </c>
      <c r="C242" s="4" t="s">
        <v>173</v>
      </c>
      <c r="D242" s="4" t="s">
        <v>494</v>
      </c>
      <c r="E242" s="4" t="s">
        <v>495</v>
      </c>
      <c r="F242" s="4" t="s">
        <v>475</v>
      </c>
      <c r="G242" s="4" t="s">
        <v>480</v>
      </c>
      <c r="H242" s="4" t="s">
        <v>160</v>
      </c>
      <c r="I242" s="4" t="s">
        <v>53</v>
      </c>
      <c r="J242" s="4" t="s">
        <v>54</v>
      </c>
      <c r="K242" s="4" t="s">
        <v>34</v>
      </c>
      <c r="L242" s="4" t="s">
        <v>53</v>
      </c>
    </row>
    <row r="243" customFormat="false" ht="27.75" hidden="false" customHeight="true" outlineLevel="0" collapsed="false">
      <c r="A243" s="4" t="n">
        <v>242</v>
      </c>
      <c r="B243" s="6" t="n">
        <v>46248</v>
      </c>
      <c r="C243" s="4" t="s">
        <v>64</v>
      </c>
      <c r="D243" s="4" t="s">
        <v>496</v>
      </c>
      <c r="E243" s="4" t="s">
        <v>497</v>
      </c>
      <c r="F243" s="4" t="s">
        <v>475</v>
      </c>
      <c r="G243" s="4" t="s">
        <v>480</v>
      </c>
      <c r="H243" s="4" t="s">
        <v>160</v>
      </c>
      <c r="I243" s="4" t="s">
        <v>53</v>
      </c>
      <c r="J243" s="4" t="s">
        <v>54</v>
      </c>
      <c r="K243" s="4" t="s">
        <v>34</v>
      </c>
      <c r="L243" s="4" t="s">
        <v>53</v>
      </c>
    </row>
    <row r="244" customFormat="false" ht="27.75" hidden="false" customHeight="true" outlineLevel="0" collapsed="false">
      <c r="A244" s="4" t="n">
        <v>243</v>
      </c>
      <c r="B244" s="6" t="n">
        <v>46248</v>
      </c>
      <c r="C244" s="4" t="s">
        <v>248</v>
      </c>
      <c r="D244" s="4" t="s">
        <v>498</v>
      </c>
      <c r="E244" s="4" t="s">
        <v>499</v>
      </c>
      <c r="F244" s="4" t="s">
        <v>475</v>
      </c>
      <c r="G244" s="4" t="s">
        <v>480</v>
      </c>
      <c r="H244" s="4" t="s">
        <v>160</v>
      </c>
      <c r="I244" s="4" t="s">
        <v>53</v>
      </c>
      <c r="J244" s="4" t="s">
        <v>54</v>
      </c>
      <c r="K244" s="4" t="s">
        <v>34</v>
      </c>
      <c r="L244" s="4" t="s">
        <v>53</v>
      </c>
    </row>
    <row r="245" customFormat="false" ht="27.75" hidden="false" customHeight="true" outlineLevel="0" collapsed="false">
      <c r="A245" s="4" t="n">
        <v>244</v>
      </c>
      <c r="B245" s="6" t="n">
        <v>46248</v>
      </c>
      <c r="C245" s="4" t="s">
        <v>396</v>
      </c>
      <c r="D245" s="4" t="s">
        <v>500</v>
      </c>
      <c r="E245" s="4" t="s">
        <v>501</v>
      </c>
      <c r="F245" s="4" t="s">
        <v>475</v>
      </c>
      <c r="G245" s="4" t="s">
        <v>480</v>
      </c>
      <c r="H245" s="4" t="s">
        <v>160</v>
      </c>
      <c r="I245" s="4" t="s">
        <v>53</v>
      </c>
      <c r="J245" s="4" t="s">
        <v>54</v>
      </c>
      <c r="K245" s="4" t="s">
        <v>34</v>
      </c>
      <c r="L245" s="4" t="s">
        <v>53</v>
      </c>
    </row>
    <row r="246" customFormat="false" ht="27.75" hidden="false" customHeight="true" outlineLevel="0" collapsed="false">
      <c r="A246" s="4" t="n">
        <v>245</v>
      </c>
      <c r="B246" s="6" t="n">
        <v>46248</v>
      </c>
      <c r="C246" s="4" t="s">
        <v>502</v>
      </c>
      <c r="D246" s="4" t="s">
        <v>503</v>
      </c>
      <c r="E246" s="4" t="s">
        <v>504</v>
      </c>
      <c r="F246" s="4" t="s">
        <v>475</v>
      </c>
      <c r="G246" s="4" t="s">
        <v>480</v>
      </c>
      <c r="H246" s="4" t="s">
        <v>160</v>
      </c>
      <c r="I246" s="4" t="s">
        <v>53</v>
      </c>
      <c r="J246" s="4" t="s">
        <v>54</v>
      </c>
      <c r="K246" s="4" t="s">
        <v>34</v>
      </c>
      <c r="L246" s="4" t="s">
        <v>53</v>
      </c>
    </row>
    <row r="247" customFormat="false" ht="27.75" hidden="false" customHeight="true" outlineLevel="0" collapsed="false">
      <c r="A247" s="4" t="n">
        <v>246</v>
      </c>
      <c r="B247" s="6" t="n">
        <v>46248</v>
      </c>
      <c r="C247" s="4" t="s">
        <v>99</v>
      </c>
      <c r="D247" s="4" t="s">
        <v>505</v>
      </c>
      <c r="E247" s="4" t="s">
        <v>506</v>
      </c>
      <c r="F247" s="4" t="s">
        <v>475</v>
      </c>
      <c r="G247" s="4" t="s">
        <v>480</v>
      </c>
      <c r="H247" s="4" t="s">
        <v>160</v>
      </c>
      <c r="I247" s="4" t="s">
        <v>53</v>
      </c>
      <c r="J247" s="4" t="s">
        <v>54</v>
      </c>
      <c r="K247" s="4" t="s">
        <v>34</v>
      </c>
      <c r="L247" s="4" t="s">
        <v>53</v>
      </c>
    </row>
    <row r="248" customFormat="false" ht="27.75" hidden="false" customHeight="true" outlineLevel="0" collapsed="false">
      <c r="A248" s="4" t="n">
        <v>247</v>
      </c>
      <c r="B248" s="6" t="n">
        <v>46248</v>
      </c>
      <c r="C248" s="4" t="s">
        <v>255</v>
      </c>
      <c r="D248" s="4" t="s">
        <v>140</v>
      </c>
      <c r="E248" s="4" t="s">
        <v>507</v>
      </c>
      <c r="F248" s="4" t="s">
        <v>475</v>
      </c>
      <c r="G248" s="4" t="s">
        <v>480</v>
      </c>
      <c r="H248" s="4" t="s">
        <v>160</v>
      </c>
      <c r="I248" s="4" t="s">
        <v>53</v>
      </c>
      <c r="J248" s="4" t="s">
        <v>54</v>
      </c>
      <c r="K248" s="4" t="s">
        <v>34</v>
      </c>
      <c r="L248" s="4" t="s">
        <v>53</v>
      </c>
    </row>
    <row r="249" customFormat="false" ht="27.75" hidden="false" customHeight="true" outlineLevel="0" collapsed="false">
      <c r="A249" s="4" t="n">
        <v>248</v>
      </c>
      <c r="B249" s="6" t="n">
        <v>46248</v>
      </c>
      <c r="C249" s="4" t="s">
        <v>255</v>
      </c>
      <c r="D249" s="4" t="s">
        <v>140</v>
      </c>
      <c r="E249" s="4" t="s">
        <v>508</v>
      </c>
      <c r="F249" s="4" t="s">
        <v>475</v>
      </c>
      <c r="G249" s="4" t="s">
        <v>480</v>
      </c>
      <c r="H249" s="4" t="s">
        <v>160</v>
      </c>
      <c r="I249" s="4" t="s">
        <v>53</v>
      </c>
      <c r="J249" s="4" t="s">
        <v>54</v>
      </c>
      <c r="K249" s="4" t="s">
        <v>34</v>
      </c>
      <c r="L249" s="4" t="s">
        <v>53</v>
      </c>
    </row>
    <row r="250" customFormat="false" ht="27.75" hidden="false" customHeight="true" outlineLevel="0" collapsed="false">
      <c r="A250" s="4" t="n">
        <v>249</v>
      </c>
      <c r="B250" s="6" t="n">
        <v>46248</v>
      </c>
      <c r="C250" s="4" t="s">
        <v>120</v>
      </c>
      <c r="D250" s="4" t="s">
        <v>182</v>
      </c>
      <c r="E250" s="4" t="s">
        <v>509</v>
      </c>
      <c r="F250" s="4" t="s">
        <v>475</v>
      </c>
      <c r="G250" s="4" t="s">
        <v>480</v>
      </c>
      <c r="H250" s="4" t="s">
        <v>160</v>
      </c>
      <c r="I250" s="4" t="s">
        <v>53</v>
      </c>
      <c r="J250" s="4" t="s">
        <v>54</v>
      </c>
      <c r="K250" s="4" t="s">
        <v>34</v>
      </c>
      <c r="L250" s="4" t="s">
        <v>53</v>
      </c>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tableParts>
    <tablePart r:id="rId1"/>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3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62"/>
    <col collapsed="false" customWidth="true" hidden="false" outlineLevel="0" max="2" min="2" style="1" width="22"/>
    <col collapsed="false" customWidth="true" hidden="false" outlineLevel="0" max="3" min="3" style="1" width="30"/>
  </cols>
  <sheetData>
    <row r="1" customFormat="false" ht="15" hidden="false" customHeight="true" outlineLevel="0" collapsed="false">
      <c r="A1" s="7" t="s">
        <v>510</v>
      </c>
      <c r="B1" s="8"/>
      <c r="C1" s="8"/>
    </row>
    <row r="2" customFormat="false" ht="15" hidden="false" customHeight="true" outlineLevel="0" collapsed="false">
      <c r="A2" s="8" t="s">
        <v>511</v>
      </c>
      <c r="B2" s="8"/>
      <c r="C2" s="8"/>
    </row>
    <row r="3" customFormat="false" ht="15" hidden="false" customHeight="true" outlineLevel="0" collapsed="false">
      <c r="A3" s="8" t="s">
        <v>512</v>
      </c>
      <c r="B3" s="9" t="n">
        <f aca="false">DATE(2026,8,5)</f>
        <v>46239</v>
      </c>
      <c r="C3" s="8" t="s">
        <v>513</v>
      </c>
    </row>
    <row r="4" customFormat="false" ht="15" hidden="false" customHeight="true" outlineLevel="0" collapsed="false">
      <c r="A4" s="8" t="s">
        <v>514</v>
      </c>
      <c r="B4" s="9" t="n">
        <f aca="false">DATE(2026,8,14)</f>
        <v>46248</v>
      </c>
      <c r="C4" s="8" t="s">
        <v>515</v>
      </c>
    </row>
    <row r="5" customFormat="false" ht="15" hidden="false" customHeight="true" outlineLevel="0" collapsed="false">
      <c r="A5" s="8"/>
      <c r="B5" s="8"/>
      <c r="C5" s="8"/>
    </row>
    <row r="6" customFormat="false" ht="15" hidden="false" customHeight="true" outlineLevel="0" collapsed="false">
      <c r="A6" s="7" t="s">
        <v>516</v>
      </c>
      <c r="B6" s="8" t="s">
        <v>517</v>
      </c>
      <c r="C6" s="8" t="s">
        <v>518</v>
      </c>
    </row>
    <row r="7" customFormat="false" ht="15" hidden="false" customHeight="true" outlineLevel="0" collapsed="false">
      <c r="A7" s="8" t="s">
        <v>519</v>
      </c>
      <c r="B7" s="8" t="n">
        <f aca="false">COUNTA(Corpus_249!A2:A250)</f>
        <v>249</v>
      </c>
      <c r="C7" s="8" t="s">
        <v>520</v>
      </c>
    </row>
    <row r="8" customFormat="false" ht="15" hidden="false" customHeight="true" outlineLevel="0" collapsed="false">
      <c r="A8" s="8" t="s">
        <v>521</v>
      </c>
      <c r="B8" s="8" t="n">
        <f aca="false">COUNTIF(Corpus_249!L2:L250,"Yes")</f>
        <v>229</v>
      </c>
      <c r="C8" s="8" t="s">
        <v>522</v>
      </c>
    </row>
    <row r="9" customFormat="false" ht="15" hidden="false" customHeight="true" outlineLevel="0" collapsed="false">
      <c r="A9" s="8" t="s">
        <v>523</v>
      </c>
      <c r="B9" s="8" t="n">
        <f aca="false">COUNTIF(Corpus_249!L2:L250,"No")</f>
        <v>20</v>
      </c>
      <c r="C9" s="8" t="s">
        <v>524</v>
      </c>
    </row>
    <row r="10" customFormat="false" ht="15" hidden="false" customHeight="true" outlineLevel="0" collapsed="false">
      <c r="A10" s="8" t="s">
        <v>525</v>
      </c>
      <c r="B10" s="8" t="n">
        <f aca="false">COUNTIFS(Corpus_249!L2:L250,"Yes",Corpus_249!B2:B250,"&gt;="&amp;$B$3)</f>
        <v>195</v>
      </c>
      <c r="C10" s="8" t="s">
        <v>526</v>
      </c>
    </row>
    <row r="11" customFormat="false" ht="15" hidden="false" customHeight="true" outlineLevel="0" collapsed="false">
      <c r="A11" s="8" t="s">
        <v>527</v>
      </c>
      <c r="B11" s="8" t="n">
        <f aca="false">COUNTIFS(Corpus_249!L2:L250,"Yes",Corpus_249!B2:B250,"&lt;"&amp;$B$3)</f>
        <v>34</v>
      </c>
      <c r="C11" s="8" t="s">
        <v>528</v>
      </c>
    </row>
    <row r="12" customFormat="false" ht="15" hidden="false" customHeight="true" outlineLevel="0" collapsed="false">
      <c r="A12" s="8" t="s">
        <v>529</v>
      </c>
      <c r="B12" s="8" t="n">
        <f aca="false">COUNTIFS(Corpus_249!L2:L250,"Yes",Corpus_249!B2:B250,"&gt;="&amp;$B$3,Corpus_249!B2:B250,"&lt;="&amp;DATE(2026,8,7))</f>
        <v>105</v>
      </c>
      <c r="C12" s="8" t="s">
        <v>530</v>
      </c>
    </row>
    <row r="13" customFormat="false" ht="15" hidden="false" customHeight="true" outlineLevel="0" collapsed="false">
      <c r="A13" s="8"/>
      <c r="B13" s="8"/>
      <c r="C13" s="8"/>
    </row>
    <row r="14" customFormat="false" ht="15" hidden="false" customHeight="true" outlineLevel="0" collapsed="false">
      <c r="A14" s="7" t="s">
        <v>531</v>
      </c>
      <c r="B14" s="8" t="s">
        <v>517</v>
      </c>
      <c r="C14" s="8" t="s">
        <v>518</v>
      </c>
    </row>
    <row r="15" customFormat="false" ht="15" hidden="false" customHeight="true" outlineLevel="0" collapsed="false">
      <c r="A15" s="8" t="s">
        <v>532</v>
      </c>
      <c r="B15" s="8" t="n">
        <f aca="false">COUNTIFS(Corpus_249!L2:L250,"Yes",Corpus_249!E2:E250,"*plagiar*")</f>
        <v>67</v>
      </c>
      <c r="C15" s="8" t="s">
        <v>533</v>
      </c>
    </row>
    <row r="16" customFormat="false" ht="15" hidden="false" customHeight="true" outlineLevel="0" collapsed="false">
      <c r="A16" s="8" t="s">
        <v>534</v>
      </c>
      <c r="B16" s="8" t="n">
        <f aca="false">COUNTIFS(Corpus_249!L2:L250,"Yes",Corpus_249!I2:I250,"Yes")</f>
        <v>18</v>
      </c>
      <c r="C16" s="8" t="s">
        <v>535</v>
      </c>
    </row>
    <row r="17" customFormat="false" ht="15" hidden="false" customHeight="true" outlineLevel="0" collapsed="false">
      <c r="A17" s="8" t="s">
        <v>536</v>
      </c>
      <c r="B17" s="8" t="n">
        <f aca="false">COUNTIFS(Corpus_249!L2:L250,"Yes",Corpus_249!I2:I250,"Yes",Corpus_249!B2:B250,"&lt;"&amp;$B$3)</f>
        <v>7</v>
      </c>
      <c r="C17" s="8" t="s">
        <v>537</v>
      </c>
    </row>
    <row r="18" customFormat="false" ht="15" hidden="false" customHeight="true" outlineLevel="0" collapsed="false">
      <c r="A18" s="8" t="s">
        <v>538</v>
      </c>
      <c r="B18" s="8" t="n">
        <f aca="false">COUNTIFS(Corpus_249!L2:L250,"Yes",Corpus_249!I2:I250,"Yes",Corpus_249!B2:B250,"&gt;="&amp;$B$3)</f>
        <v>11</v>
      </c>
      <c r="C18" s="8"/>
    </row>
    <row r="19" customFormat="false" ht="15" hidden="false" customHeight="true" outlineLevel="0" collapsed="false">
      <c r="A19" s="8" t="s">
        <v>539</v>
      </c>
      <c r="B19" s="8" t="n">
        <f aca="false">COUNTIFS(Corpus_249!L2:L250,"Yes",Corpus_249!I2:I250,"Yes",Corpus_249!C2:C250,"Daily Mail / MailOnline")</f>
        <v>9</v>
      </c>
      <c r="C19" s="8"/>
    </row>
    <row r="20" customFormat="false" ht="15" hidden="false" customHeight="true" outlineLevel="0" collapsed="false">
      <c r="A20" s="8" t="s">
        <v>540</v>
      </c>
      <c r="B20" s="8" t="n">
        <f aca="false">COUNTIFS(Corpus_249!L2:L250,"Yes",Corpus_249!I2:I250,"Yes",Corpus_249!C2:C250,"The Telegraph")</f>
        <v>7</v>
      </c>
      <c r="C20" s="8"/>
    </row>
    <row r="21" customFormat="false" ht="15" hidden="false" customHeight="true" outlineLevel="0" collapsed="false">
      <c r="A21" s="8"/>
      <c r="B21" s="8"/>
      <c r="C21" s="8"/>
    </row>
    <row r="22" customFormat="false" ht="15" hidden="false" customHeight="true" outlineLevel="0" collapsed="false">
      <c r="A22" s="7" t="s">
        <v>541</v>
      </c>
      <c r="B22" s="8" t="s">
        <v>542</v>
      </c>
      <c r="C22" s="8" t="s">
        <v>543</v>
      </c>
    </row>
    <row r="23" customFormat="false" ht="15" hidden="false" customHeight="true" outlineLevel="0" collapsed="false">
      <c r="A23" s="8" t="s">
        <v>51</v>
      </c>
      <c r="B23" s="8" t="n">
        <f aca="false">COUNTIFS(Corpus_249!$L$2:$L$250,"Yes",Corpus_249!$G$2:$G$250,$A24,Corpus_249!$B$2:$B$250,"&lt;"&amp;$B$3)</f>
        <v>3</v>
      </c>
      <c r="C23" s="8" t="n">
        <f aca="false">COUNTIFS(Corpus_249!$L$2:$L$250,"Yes",Corpus_249!$G$2:$G$250,$A24,Corpus_249!$B$2:$B$250,"&gt;="&amp;$B$3)</f>
        <v>51</v>
      </c>
    </row>
    <row r="24" customFormat="false" ht="15" hidden="false" customHeight="true" outlineLevel="0" collapsed="false">
      <c r="A24" s="8" t="s">
        <v>77</v>
      </c>
      <c r="B24" s="8" t="n">
        <f aca="false">COUNTIFS(Corpus_249!$L$2:$L$250,"Yes",Corpus_249!$G$2:$G$250,$A25,Corpus_249!$B$2:$B$250,"&lt;"&amp;$B$3)</f>
        <v>3</v>
      </c>
      <c r="C24" s="8" t="n">
        <f aca="false">COUNTIFS(Corpus_249!$L$2:$L$250,"Yes",Corpus_249!$G$2:$G$250,$A25,Corpus_249!$B$2:$B$250,"&gt;="&amp;$B$3)</f>
        <v>8</v>
      </c>
    </row>
    <row r="25" customFormat="false" ht="15" hidden="false" customHeight="true" outlineLevel="0" collapsed="false">
      <c r="A25" s="8" t="s">
        <v>111</v>
      </c>
      <c r="B25" s="8" t="n">
        <f aca="false">COUNTIFS(Corpus_249!$L$2:$L$250,"Yes",Corpus_249!$G$2:$G$250,$A26,Corpus_249!$B$2:$B$250,"&lt;"&amp;$B$3)</f>
        <v>2</v>
      </c>
      <c r="C25" s="8" t="n">
        <f aca="false">COUNTIFS(Corpus_249!$L$2:$L$250,"Yes",Corpus_249!$G$2:$G$250,$A26,Corpus_249!$B$2:$B$250,"&gt;="&amp;$B$3)</f>
        <v>24</v>
      </c>
    </row>
    <row r="26" customFormat="false" ht="15" hidden="false" customHeight="true" outlineLevel="0" collapsed="false">
      <c r="A26" s="8" t="s">
        <v>84</v>
      </c>
      <c r="B26" s="8" t="n">
        <f aca="false">COUNTIFS(Corpus_249!$L$2:$L$250,"Yes",Corpus_249!$G$2:$G$250,$A27,Corpus_249!$B$2:$B$250,"&lt;"&amp;$B$3)</f>
        <v>5</v>
      </c>
      <c r="C26" s="8" t="n">
        <f aca="false">COUNTIFS(Corpus_249!$L$2:$L$250,"Yes",Corpus_249!$G$2:$G$250,$A27,Corpus_249!$B$2:$B$250,"&gt;="&amp;$B$3)</f>
        <v>36</v>
      </c>
    </row>
    <row r="27" customFormat="false" ht="15" hidden="false" customHeight="true" outlineLevel="0" collapsed="false">
      <c r="A27" s="8" t="s">
        <v>82</v>
      </c>
      <c r="B27" s="8" t="n">
        <f aca="false">COUNTIFS(Corpus_249!$L$2:$L$250,"Yes",Corpus_249!$G$2:$G$250,$A28,Corpus_249!$B$2:$B$250,"&lt;"&amp;$B$3)</f>
        <v>1</v>
      </c>
      <c r="C27" s="8" t="n">
        <f aca="false">COUNTIFS(Corpus_249!$L$2:$L$250,"Yes",Corpus_249!$G$2:$G$250,$A28,Corpus_249!$B$2:$B$250,"&gt;="&amp;$B$3)</f>
        <v>10</v>
      </c>
    </row>
    <row r="28" customFormat="false" ht="15" hidden="false" customHeight="true" outlineLevel="0" collapsed="false">
      <c r="A28" s="8" t="s">
        <v>106</v>
      </c>
      <c r="B28" s="8" t="n">
        <f aca="false">COUNTIFS(Corpus_249!$L$2:$L$250,"Yes",Corpus_249!$G$2:$G$250,$A29,Corpus_249!$B$2:$B$250,"&lt;"&amp;$B$3)</f>
        <v>2</v>
      </c>
      <c r="C28" s="8" t="n">
        <f aca="false">COUNTIFS(Corpus_249!$L$2:$L$250,"Yes",Corpus_249!$G$2:$G$250,$A29,Corpus_249!$B$2:$B$250,"&gt;="&amp;$B$3)</f>
        <v>3</v>
      </c>
    </row>
    <row r="29" customFormat="false" ht="15" hidden="false" customHeight="true" outlineLevel="0" collapsed="false">
      <c r="A29" s="8" t="s">
        <v>91</v>
      </c>
      <c r="B29" s="8" t="n">
        <f aca="false">COUNTIFS(Corpus_249!$L$2:$L$250,"Yes",Corpus_249!$G$2:$G$250,$A30,Corpus_249!$B$2:$B$250,"&lt;"&amp;$B$3)</f>
        <v>0</v>
      </c>
      <c r="C29" s="8" t="n">
        <f aca="false">COUNTIFS(Corpus_249!$L$2:$L$250,"Yes",Corpus_249!$G$2:$G$250,$A30,Corpus_249!$B$2:$B$250,"&gt;="&amp;$B$3)</f>
        <v>3</v>
      </c>
    </row>
    <row r="30" customFormat="false" ht="15" hidden="false" customHeight="true" outlineLevel="0" collapsed="false">
      <c r="A30" s="8" t="s">
        <v>424</v>
      </c>
      <c r="B30" s="8" t="n">
        <f aca="false">COUNTIFS(Corpus_249!$L$2:$L$250,"Yes",Corpus_249!$G$2:$G$250,$A31,Corpus_249!$B$2:$B$250,"&lt;"&amp;$B$3)</f>
        <v>2</v>
      </c>
      <c r="C30" s="8" t="n">
        <f aca="false">COUNTIFS(Corpus_249!$L$2:$L$250,"Yes",Corpus_249!$G$2:$G$250,$A31,Corpus_249!$B$2:$B$250,"&gt;="&amp;$B$3)</f>
        <v>0</v>
      </c>
    </row>
    <row r="31" customFormat="false" ht="15" hidden="false" customHeight="true" outlineLevel="0" collapsed="false">
      <c r="A31" s="8" t="s">
        <v>73</v>
      </c>
      <c r="B31" s="8" t="n">
        <f aca="false">COUNTIFS(Corpus_249!$L$2:$L$250,"Yes",Corpus_249!$G$2:$G$250,$A32,Corpus_249!$B$2:$B$250,"&lt;"&amp;$B$3)</f>
        <v>1</v>
      </c>
      <c r="C31" s="8" t="n">
        <f aca="false">COUNTIFS(Corpus_249!$L$2:$L$250,"Yes",Corpus_249!$G$2:$G$250,$A32,Corpus_249!$B$2:$B$250,"&gt;="&amp;$B$3)</f>
        <v>0</v>
      </c>
    </row>
    <row r="32" customFormat="false" ht="15" hidden="false" customHeight="true" outlineLevel="0" collapsed="false">
      <c r="A32" s="8" t="s">
        <v>70</v>
      </c>
      <c r="B32" s="8" t="n">
        <f aca="false">COUNTIFS(Corpus_249!$L$2:$L$250,"Yes",Corpus_249!$G$2:$G$250,$A33,Corpus_249!$B$2:$B$250,"&lt;"&amp;$B$3)</f>
        <v>0</v>
      </c>
      <c r="C32" s="8" t="n">
        <f aca="false">COUNTIFS(Corpus_249!$L$2:$L$250,"Yes",Corpus_249!$G$2:$G$250,$A33,Corpus_249!$B$2:$B$250,"&gt;="&amp;$B$3)</f>
        <v>8</v>
      </c>
    </row>
    <row r="33" customFormat="false" ht="15" hidden="false" customHeight="true" outlineLevel="0" collapsed="false">
      <c r="A33" s="8" t="s">
        <v>201</v>
      </c>
      <c r="B33" s="8" t="n">
        <f aca="false">COUNTIFS(Corpus_249!$L$2:$L$250,"Yes",Corpus_249!$G$2:$G$250,$A34,Corpus_249!$B$2:$B$250,"&lt;"&amp;$B$3)</f>
        <v>0</v>
      </c>
      <c r="C33" s="8" t="n">
        <f aca="false">COUNTIFS(Corpus_249!$L$2:$L$250,"Yes",Corpus_249!$G$2:$G$250,$A34,Corpus_249!$B$2:$B$250,"&gt;="&amp;$B$3)</f>
        <v>0</v>
      </c>
    </row>
    <row r="34" customFormat="false" ht="15" hidden="false" customHeight="true" outlineLevel="0" collapsed="false">
      <c r="A34" s="8" t="s">
        <v>480</v>
      </c>
      <c r="B34" s="8" t="n">
        <f aca="false">COUNTIFS(Corpus_249!$L$2:$L$250,"Yes",Corpus_249!$G$2:$G$250,$A35,Corpus_249!$B$2:$B$250,"&lt;"&amp;$B$3)</f>
        <v>0</v>
      </c>
      <c r="C34" s="8" t="n">
        <f aca="false">COUNTIFS(Corpus_249!$L$2:$L$250,"Yes",Corpus_249!$G$2:$G$250,$A35,Corpus_249!$B$2:$B$250,"&gt;="&amp;$B$3)</f>
        <v>0</v>
      </c>
    </row>
    <row r="35" customFormat="false" ht="15" hidden="false" customHeight="true" outlineLevel="0" collapsed="false">
      <c r="A35" s="8"/>
      <c r="B35" s="8"/>
      <c r="C35" s="8"/>
    </row>
    <row r="36" customFormat="false" ht="15" hidden="false" customHeight="true" outlineLevel="0" collapsed="false">
      <c r="A36" s="7" t="s">
        <v>544</v>
      </c>
      <c r="B36" s="8" t="n">
        <f aca="false">SUM(B29:B33)</f>
        <v>3</v>
      </c>
      <c r="C36" s="8" t="n">
        <f aca="false">SUM(C29:C33)</f>
        <v>11</v>
      </c>
    </row>
    <row r="37" customFormat="false" ht="15" hidden="false" customHeight="true" outlineLevel="0" collapsed="false">
      <c r="A37" s="8" t="s">
        <v>545</v>
      </c>
      <c r="B37" s="8"/>
      <c r="C37" s="8"/>
    </row>
    <row r="38" customFormat="false" ht="15" hidden="false" customHeight="true" outlineLevel="0" collapsed="false"/>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4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9"/>
    <col collapsed="false" customWidth="true" hidden="false" outlineLevel="0" max="2" min="2" style="1" width="20"/>
    <col collapsed="false" customWidth="true" hidden="false" outlineLevel="0" max="3" min="3" style="1" width="68"/>
    <col collapsed="false" customWidth="true" hidden="false" outlineLevel="0" max="4" min="4" style="1" width="13"/>
    <col collapsed="false" customWidth="true" hidden="false" outlineLevel="0" max="5" min="5" style="1" width="24"/>
    <col collapsed="false" customWidth="true" hidden="false" outlineLevel="0" max="6" min="6" style="1" width="18"/>
    <col collapsed="false" customWidth="true" hidden="false" outlineLevel="0" max="7" min="7" style="1" width="75"/>
    <col collapsed="false" customWidth="true" hidden="false" outlineLevel="0" max="8" min="8" style="1" width="55"/>
    <col collapsed="false" customWidth="true" hidden="false" outlineLevel="0" max="9" min="9" style="1" width="62"/>
  </cols>
  <sheetData>
    <row r="1" customFormat="false" ht="27.75" hidden="false" customHeight="true" outlineLevel="0" collapsed="false">
      <c r="A1" s="2" t="s">
        <v>546</v>
      </c>
      <c r="B1" s="2" t="s">
        <v>547</v>
      </c>
      <c r="C1" s="2" t="s">
        <v>548</v>
      </c>
      <c r="D1" s="2" t="s">
        <v>549</v>
      </c>
      <c r="E1" s="2" t="s">
        <v>550</v>
      </c>
      <c r="F1" s="2" t="s">
        <v>551</v>
      </c>
      <c r="G1" s="2" t="s">
        <v>552</v>
      </c>
      <c r="H1" s="2" t="s">
        <v>553</v>
      </c>
      <c r="I1" s="2" t="s">
        <v>554</v>
      </c>
    </row>
    <row r="2" customFormat="false" ht="27.75" hidden="false" customHeight="true" outlineLevel="0" collapsed="false">
      <c r="A2" s="4" t="s">
        <v>555</v>
      </c>
      <c r="B2" s="4" t="s">
        <v>556</v>
      </c>
      <c r="C2" s="4" t="s">
        <v>557</v>
      </c>
      <c r="D2" s="6" t="n">
        <v>46230</v>
      </c>
      <c r="E2" s="4" t="s">
        <v>558</v>
      </c>
      <c r="F2" s="4" t="n">
        <v>3</v>
      </c>
      <c r="G2" s="4" t="s">
        <v>559</v>
      </c>
      <c r="H2" s="4" t="s">
        <v>560</v>
      </c>
      <c r="I2" s="4" t="s">
        <v>561</v>
      </c>
    </row>
    <row r="3" customFormat="false" ht="27.75" hidden="false" customHeight="true" outlineLevel="0" collapsed="false">
      <c r="A3" s="4" t="s">
        <v>562</v>
      </c>
      <c r="B3" s="4" t="s">
        <v>556</v>
      </c>
      <c r="C3" s="4" t="s">
        <v>563</v>
      </c>
      <c r="D3" s="6" t="n">
        <v>46230</v>
      </c>
      <c r="E3" s="4" t="s">
        <v>564</v>
      </c>
      <c r="F3" s="4" t="n">
        <v>0</v>
      </c>
      <c r="G3" s="4" t="s">
        <v>565</v>
      </c>
      <c r="H3" s="4" t="s">
        <v>560</v>
      </c>
      <c r="I3" s="4" t="s">
        <v>566</v>
      </c>
    </row>
    <row r="4" customFormat="false" ht="27.75" hidden="false" customHeight="true" outlineLevel="0" collapsed="false">
      <c r="A4" s="4" t="s">
        <v>567</v>
      </c>
      <c r="B4" s="4" t="s">
        <v>556</v>
      </c>
      <c r="C4" s="4" t="s">
        <v>568</v>
      </c>
      <c r="D4" s="6" t="n">
        <v>46230</v>
      </c>
      <c r="E4" s="4" t="s">
        <v>569</v>
      </c>
      <c r="F4" s="4" t="n">
        <v>4</v>
      </c>
      <c r="G4" s="4" t="s">
        <v>570</v>
      </c>
      <c r="H4" s="4" t="s">
        <v>560</v>
      </c>
      <c r="I4" s="4" t="s">
        <v>571</v>
      </c>
    </row>
    <row r="5" customFormat="false" ht="27.75" hidden="false" customHeight="true" outlineLevel="0" collapsed="false">
      <c r="A5" s="4" t="s">
        <v>572</v>
      </c>
      <c r="B5" s="4" t="s">
        <v>573</v>
      </c>
      <c r="C5" s="4" t="s">
        <v>574</v>
      </c>
      <c r="D5" s="6" t="n">
        <v>46239</v>
      </c>
      <c r="E5" s="4" t="s">
        <v>569</v>
      </c>
      <c r="F5" s="4" t="n">
        <v>4</v>
      </c>
      <c r="G5" s="4" t="s">
        <v>575</v>
      </c>
      <c r="H5" s="4" t="s">
        <v>576</v>
      </c>
      <c r="I5" s="4" t="s">
        <v>577</v>
      </c>
    </row>
    <row r="6" customFormat="false" ht="27.75" hidden="false" customHeight="true" outlineLevel="0" collapsed="false">
      <c r="A6" s="4" t="s">
        <v>578</v>
      </c>
      <c r="B6" s="4" t="s">
        <v>573</v>
      </c>
      <c r="C6" s="4" t="s">
        <v>579</v>
      </c>
      <c r="D6" s="6" t="n">
        <v>46239</v>
      </c>
      <c r="E6" s="4" t="s">
        <v>569</v>
      </c>
      <c r="F6" s="4" t="n">
        <v>4</v>
      </c>
      <c r="G6" s="4" t="s">
        <v>580</v>
      </c>
      <c r="H6" s="4" t="s">
        <v>581</v>
      </c>
      <c r="I6" s="4" t="s">
        <v>582</v>
      </c>
    </row>
    <row r="7" customFormat="false" ht="27.75" hidden="false" customHeight="true" outlineLevel="0" collapsed="false">
      <c r="A7" s="4" t="s">
        <v>583</v>
      </c>
      <c r="B7" s="4" t="s">
        <v>573</v>
      </c>
      <c r="C7" s="4" t="s">
        <v>584</v>
      </c>
      <c r="D7" s="6" t="n">
        <v>46239</v>
      </c>
      <c r="E7" s="4" t="s">
        <v>585</v>
      </c>
      <c r="F7" s="4" t="n">
        <v>2</v>
      </c>
      <c r="G7" s="4" t="s">
        <v>586</v>
      </c>
      <c r="H7" s="4" t="s">
        <v>576</v>
      </c>
      <c r="I7" s="4" t="s">
        <v>587</v>
      </c>
    </row>
    <row r="8" customFormat="false" ht="27.75" hidden="false" customHeight="true" outlineLevel="0" collapsed="false">
      <c r="A8" s="4" t="s">
        <v>588</v>
      </c>
      <c r="B8" s="4" t="s">
        <v>573</v>
      </c>
      <c r="C8" s="4" t="s">
        <v>589</v>
      </c>
      <c r="D8" s="6" t="n">
        <v>46239</v>
      </c>
      <c r="E8" s="4" t="s">
        <v>558</v>
      </c>
      <c r="F8" s="4" t="n">
        <v>3</v>
      </c>
      <c r="G8" s="4" t="s">
        <v>590</v>
      </c>
      <c r="H8" s="4" t="s">
        <v>576</v>
      </c>
      <c r="I8" s="4" t="s">
        <v>591</v>
      </c>
    </row>
    <row r="9" customFormat="false" ht="27.75" hidden="false" customHeight="true" outlineLevel="0" collapsed="false">
      <c r="A9" s="4" t="s">
        <v>592</v>
      </c>
      <c r="B9" s="4" t="s">
        <v>573</v>
      </c>
      <c r="C9" s="4" t="s">
        <v>593</v>
      </c>
      <c r="D9" s="6" t="n">
        <v>46239</v>
      </c>
      <c r="E9" s="4" t="s">
        <v>594</v>
      </c>
      <c r="F9" s="4" t="n">
        <v>1</v>
      </c>
      <c r="G9" s="4" t="s">
        <v>595</v>
      </c>
      <c r="H9" s="4" t="s">
        <v>576</v>
      </c>
      <c r="I9" s="4" t="s">
        <v>596</v>
      </c>
    </row>
    <row r="10" customFormat="false" ht="41.25" hidden="false" customHeight="true" outlineLevel="0" collapsed="false">
      <c r="A10" s="4" t="s">
        <v>597</v>
      </c>
      <c r="B10" s="4" t="s">
        <v>598</v>
      </c>
      <c r="C10" s="4" t="s">
        <v>599</v>
      </c>
      <c r="D10" s="6" t="n">
        <v>46238</v>
      </c>
      <c r="E10" s="4" t="s">
        <v>594</v>
      </c>
      <c r="F10" s="4" t="n">
        <v>1</v>
      </c>
      <c r="G10" s="4" t="s">
        <v>600</v>
      </c>
      <c r="H10" s="4" t="s">
        <v>601</v>
      </c>
      <c r="I10" s="4" t="s">
        <v>602</v>
      </c>
    </row>
    <row r="11" customFormat="false" ht="27.75" hidden="false" customHeight="true" outlineLevel="0" collapsed="false">
      <c r="A11" s="4" t="s">
        <v>603</v>
      </c>
      <c r="B11" s="4" t="s">
        <v>598</v>
      </c>
      <c r="C11" s="4" t="s">
        <v>604</v>
      </c>
      <c r="D11" s="6" t="n">
        <v>46239</v>
      </c>
      <c r="E11" s="4" t="s">
        <v>564</v>
      </c>
      <c r="F11" s="4" t="n">
        <v>0</v>
      </c>
      <c r="G11" s="4" t="s">
        <v>605</v>
      </c>
      <c r="H11" s="4" t="s">
        <v>606</v>
      </c>
      <c r="I11" s="4" t="s">
        <v>607</v>
      </c>
    </row>
    <row r="12" customFormat="false" ht="27.75" hidden="false" customHeight="true" outlineLevel="0" collapsed="false">
      <c r="A12" s="4" t="s">
        <v>608</v>
      </c>
      <c r="B12" s="4" t="s">
        <v>598</v>
      </c>
      <c r="C12" s="4" t="s">
        <v>609</v>
      </c>
      <c r="D12" s="6" t="n">
        <v>46239</v>
      </c>
      <c r="E12" s="4" t="s">
        <v>594</v>
      </c>
      <c r="F12" s="4" t="n">
        <v>1</v>
      </c>
      <c r="G12" s="4" t="s">
        <v>610</v>
      </c>
      <c r="H12" s="4" t="s">
        <v>611</v>
      </c>
      <c r="I12" s="4" t="s">
        <v>612</v>
      </c>
    </row>
    <row r="13" customFormat="false" ht="27.75" hidden="false" customHeight="true" outlineLevel="0" collapsed="false">
      <c r="A13" s="4" t="s">
        <v>613</v>
      </c>
      <c r="B13" s="4" t="s">
        <v>598</v>
      </c>
      <c r="C13" s="4" t="s">
        <v>614</v>
      </c>
      <c r="D13" s="6" t="n">
        <v>46239</v>
      </c>
      <c r="E13" s="4" t="s">
        <v>564</v>
      </c>
      <c r="F13" s="4" t="n">
        <v>0</v>
      </c>
      <c r="G13" s="4" t="s">
        <v>615</v>
      </c>
      <c r="H13" s="4" t="s">
        <v>611</v>
      </c>
      <c r="I13" s="4" t="s">
        <v>616</v>
      </c>
    </row>
    <row r="14" customFormat="false" ht="27.75" hidden="false" customHeight="true" outlineLevel="0" collapsed="false">
      <c r="A14" s="4" t="s">
        <v>617</v>
      </c>
      <c r="B14" s="4" t="s">
        <v>598</v>
      </c>
      <c r="C14" s="4" t="s">
        <v>618</v>
      </c>
      <c r="D14" s="6" t="n">
        <v>46239</v>
      </c>
      <c r="E14" s="4" t="s">
        <v>594</v>
      </c>
      <c r="F14" s="4" t="n">
        <v>1</v>
      </c>
      <c r="G14" s="4" t="s">
        <v>619</v>
      </c>
      <c r="H14" s="4" t="s">
        <v>611</v>
      </c>
      <c r="I14" s="4" t="s">
        <v>620</v>
      </c>
    </row>
    <row r="15" customFormat="false" ht="27.75" hidden="false" customHeight="true" outlineLevel="0" collapsed="false">
      <c r="A15" s="4" t="s">
        <v>621</v>
      </c>
      <c r="B15" s="4" t="s">
        <v>622</v>
      </c>
      <c r="C15" s="4" t="s">
        <v>623</v>
      </c>
      <c r="D15" s="6" t="n">
        <v>46239</v>
      </c>
      <c r="E15" s="4" t="s">
        <v>564</v>
      </c>
      <c r="F15" s="4" t="n">
        <v>0</v>
      </c>
      <c r="G15" s="4" t="s">
        <v>624</v>
      </c>
      <c r="H15" s="4" t="s">
        <v>625</v>
      </c>
      <c r="I15" s="4" t="s">
        <v>626</v>
      </c>
    </row>
    <row r="16" customFormat="false" ht="27.75" hidden="false" customHeight="true" outlineLevel="0" collapsed="false">
      <c r="A16" s="4" t="s">
        <v>627</v>
      </c>
      <c r="B16" s="4" t="s">
        <v>622</v>
      </c>
      <c r="C16" s="4" t="s">
        <v>628</v>
      </c>
      <c r="D16" s="6" t="n">
        <v>46239</v>
      </c>
      <c r="E16" s="4" t="s">
        <v>569</v>
      </c>
      <c r="F16" s="4" t="n">
        <v>4</v>
      </c>
      <c r="G16" s="4" t="s">
        <v>629</v>
      </c>
      <c r="H16" s="4" t="s">
        <v>625</v>
      </c>
      <c r="I16" s="4" t="s">
        <v>630</v>
      </c>
    </row>
    <row r="17" customFormat="false" ht="41.25" hidden="false" customHeight="true" outlineLevel="0" collapsed="false">
      <c r="A17" s="4" t="s">
        <v>631</v>
      </c>
      <c r="B17" s="4" t="s">
        <v>70</v>
      </c>
      <c r="C17" s="4" t="s">
        <v>632</v>
      </c>
      <c r="D17" s="6" t="n">
        <v>46235</v>
      </c>
      <c r="E17" s="4" t="s">
        <v>564</v>
      </c>
      <c r="F17" s="4" t="n">
        <v>0</v>
      </c>
      <c r="G17" s="4" t="s">
        <v>633</v>
      </c>
      <c r="H17" s="4" t="s">
        <v>634</v>
      </c>
      <c r="I17" s="4" t="s">
        <v>635</v>
      </c>
    </row>
    <row r="18" customFormat="false" ht="41.25" hidden="false" customHeight="true" outlineLevel="0" collapsed="false">
      <c r="A18" s="4" t="s">
        <v>636</v>
      </c>
      <c r="B18" s="4" t="s">
        <v>70</v>
      </c>
      <c r="C18" s="4" t="s">
        <v>637</v>
      </c>
      <c r="D18" s="6" t="n">
        <v>46235</v>
      </c>
      <c r="E18" s="4" t="s">
        <v>638</v>
      </c>
      <c r="F18" s="4" t="n">
        <v>1</v>
      </c>
      <c r="G18" s="4" t="s">
        <v>639</v>
      </c>
      <c r="H18" s="4" t="s">
        <v>634</v>
      </c>
      <c r="I18" s="4" t="s">
        <v>640</v>
      </c>
    </row>
    <row r="19" customFormat="false" ht="41.25" hidden="false" customHeight="true" outlineLevel="0" collapsed="false">
      <c r="A19" s="4" t="s">
        <v>641</v>
      </c>
      <c r="B19" s="4" t="s">
        <v>70</v>
      </c>
      <c r="C19" s="4" t="s">
        <v>642</v>
      </c>
      <c r="D19" s="6" t="n">
        <v>46235</v>
      </c>
      <c r="E19" s="4" t="s">
        <v>585</v>
      </c>
      <c r="F19" s="4" t="n">
        <v>2</v>
      </c>
      <c r="G19" s="4" t="s">
        <v>643</v>
      </c>
      <c r="H19" s="4" t="s">
        <v>634</v>
      </c>
      <c r="I19" s="4" t="s">
        <v>644</v>
      </c>
    </row>
    <row r="20" customFormat="false" ht="41.25" hidden="false" customHeight="true" outlineLevel="0" collapsed="false">
      <c r="A20" s="4" t="s">
        <v>645</v>
      </c>
      <c r="B20" s="4" t="s">
        <v>70</v>
      </c>
      <c r="C20" s="4" t="s">
        <v>646</v>
      </c>
      <c r="D20" s="6" t="n">
        <v>46235</v>
      </c>
      <c r="E20" s="4" t="s">
        <v>638</v>
      </c>
      <c r="F20" s="4" t="n">
        <v>1</v>
      </c>
      <c r="G20" s="4" t="s">
        <v>647</v>
      </c>
      <c r="H20" s="4" t="s">
        <v>634</v>
      </c>
      <c r="I20" s="4" t="s">
        <v>648</v>
      </c>
    </row>
    <row r="21" customFormat="false" ht="41.25" hidden="false" customHeight="true" outlineLevel="0" collapsed="false">
      <c r="A21" s="4" t="s">
        <v>649</v>
      </c>
      <c r="B21" s="4" t="s">
        <v>650</v>
      </c>
      <c r="C21" s="4" t="s">
        <v>651</v>
      </c>
      <c r="D21" s="6" t="n">
        <v>46235</v>
      </c>
      <c r="E21" s="4" t="s">
        <v>594</v>
      </c>
      <c r="F21" s="4" t="n">
        <v>1</v>
      </c>
      <c r="G21" s="4" t="s">
        <v>652</v>
      </c>
      <c r="H21" s="4" t="s">
        <v>634</v>
      </c>
      <c r="I21" s="4" t="s">
        <v>653</v>
      </c>
    </row>
    <row r="22" customFormat="false" ht="41.25" hidden="false" customHeight="true" outlineLevel="0" collapsed="false">
      <c r="A22" s="4" t="s">
        <v>654</v>
      </c>
      <c r="B22" s="4" t="s">
        <v>650</v>
      </c>
      <c r="C22" s="4" t="s">
        <v>655</v>
      </c>
      <c r="D22" s="6" t="n">
        <v>46235</v>
      </c>
      <c r="E22" s="4" t="s">
        <v>638</v>
      </c>
      <c r="F22" s="4" t="n">
        <v>1</v>
      </c>
      <c r="G22" s="4" t="s">
        <v>656</v>
      </c>
      <c r="H22" s="4" t="s">
        <v>634</v>
      </c>
      <c r="I22" s="4" t="s">
        <v>657</v>
      </c>
    </row>
    <row r="23" customFormat="false" ht="27.75" hidden="false" customHeight="true" outlineLevel="0" collapsed="false">
      <c r="A23" s="4" t="s">
        <v>658</v>
      </c>
      <c r="B23" s="4" t="s">
        <v>659</v>
      </c>
      <c r="C23" s="4" t="s">
        <v>660</v>
      </c>
      <c r="D23" s="6" t="n">
        <v>46239</v>
      </c>
      <c r="E23" s="4" t="s">
        <v>564</v>
      </c>
      <c r="F23" s="4" t="n">
        <v>0</v>
      </c>
      <c r="G23" s="4" t="s">
        <v>661</v>
      </c>
      <c r="H23" s="4" t="s">
        <v>611</v>
      </c>
      <c r="I23" s="4" t="s">
        <v>662</v>
      </c>
    </row>
    <row r="24" customFormat="false" ht="27.75" hidden="false" customHeight="true" outlineLevel="0" collapsed="false">
      <c r="A24" s="4" t="s">
        <v>663</v>
      </c>
      <c r="B24" s="4" t="s">
        <v>659</v>
      </c>
      <c r="C24" s="4" t="s">
        <v>664</v>
      </c>
      <c r="D24" s="6" t="n">
        <v>46239</v>
      </c>
      <c r="E24" s="4" t="s">
        <v>638</v>
      </c>
      <c r="F24" s="4" t="n">
        <v>1</v>
      </c>
      <c r="G24" s="4" t="s">
        <v>665</v>
      </c>
      <c r="H24" s="4" t="s">
        <v>611</v>
      </c>
      <c r="I24" s="4" t="s">
        <v>666</v>
      </c>
    </row>
    <row r="25" customFormat="false" ht="41.25" hidden="false" customHeight="true" outlineLevel="0" collapsed="false">
      <c r="A25" s="4" t="s">
        <v>667</v>
      </c>
      <c r="B25" s="4" t="s">
        <v>91</v>
      </c>
      <c r="C25" s="4" t="s">
        <v>668</v>
      </c>
      <c r="D25" s="6" t="n">
        <v>46235</v>
      </c>
      <c r="E25" s="4" t="s">
        <v>564</v>
      </c>
      <c r="F25" s="4" t="n">
        <v>0</v>
      </c>
      <c r="G25" s="4" t="s">
        <v>669</v>
      </c>
      <c r="H25" s="4" t="s">
        <v>634</v>
      </c>
      <c r="I25" s="4" t="s">
        <v>670</v>
      </c>
    </row>
    <row r="26" customFormat="false" ht="41.25" hidden="false" customHeight="true" outlineLevel="0" collapsed="false">
      <c r="A26" s="4" t="s">
        <v>671</v>
      </c>
      <c r="B26" s="4" t="s">
        <v>91</v>
      </c>
      <c r="C26" s="4" t="s">
        <v>672</v>
      </c>
      <c r="D26" s="6" t="n">
        <v>46235</v>
      </c>
      <c r="E26" s="4" t="s">
        <v>638</v>
      </c>
      <c r="F26" s="4" t="n">
        <v>1</v>
      </c>
      <c r="G26" s="4" t="s">
        <v>673</v>
      </c>
      <c r="H26" s="4" t="s">
        <v>634</v>
      </c>
      <c r="I26" s="4" t="s">
        <v>674</v>
      </c>
    </row>
    <row r="27" customFormat="false" ht="41.25" hidden="false" customHeight="true" outlineLevel="0" collapsed="false">
      <c r="A27" s="4" t="s">
        <v>675</v>
      </c>
      <c r="B27" s="4" t="s">
        <v>91</v>
      </c>
      <c r="C27" s="4" t="s">
        <v>676</v>
      </c>
      <c r="D27" s="6" t="n">
        <v>46235</v>
      </c>
      <c r="E27" s="4" t="s">
        <v>558</v>
      </c>
      <c r="F27" s="4" t="n">
        <v>3</v>
      </c>
      <c r="G27" s="4" t="s">
        <v>677</v>
      </c>
      <c r="H27" s="4" t="s">
        <v>634</v>
      </c>
      <c r="I27" s="4" t="s">
        <v>678</v>
      </c>
    </row>
    <row r="28" customFormat="false" ht="41.25" hidden="false" customHeight="true" outlineLevel="0" collapsed="false">
      <c r="A28" s="4" t="s">
        <v>679</v>
      </c>
      <c r="B28" s="4" t="s">
        <v>91</v>
      </c>
      <c r="C28" s="4" t="s">
        <v>680</v>
      </c>
      <c r="D28" s="6" t="n">
        <v>46235</v>
      </c>
      <c r="E28" s="4" t="s">
        <v>638</v>
      </c>
      <c r="F28" s="4" t="n">
        <v>1</v>
      </c>
      <c r="G28" s="4" t="s">
        <v>681</v>
      </c>
      <c r="H28" s="4" t="s">
        <v>634</v>
      </c>
      <c r="I28" s="4" t="s">
        <v>682</v>
      </c>
    </row>
    <row r="29" customFormat="false" ht="27.75" hidden="false" customHeight="true" outlineLevel="0" collapsed="false">
      <c r="A29" s="4" t="s">
        <v>683</v>
      </c>
      <c r="B29" s="4" t="s">
        <v>684</v>
      </c>
      <c r="C29" s="4" t="s">
        <v>685</v>
      </c>
      <c r="D29" s="6" t="n">
        <v>46246</v>
      </c>
      <c r="E29" s="4" t="s">
        <v>686</v>
      </c>
      <c r="F29" s="4" t="n">
        <v>2</v>
      </c>
      <c r="G29" s="4" t="s">
        <v>687</v>
      </c>
      <c r="H29" s="4" t="s">
        <v>688</v>
      </c>
      <c r="I29" s="4" t="s">
        <v>689</v>
      </c>
    </row>
    <row r="30" customFormat="false" ht="27.75" hidden="false" customHeight="true" outlineLevel="0" collapsed="false">
      <c r="A30" s="4" t="s">
        <v>690</v>
      </c>
      <c r="B30" s="4" t="s">
        <v>684</v>
      </c>
      <c r="C30" s="4" t="s">
        <v>691</v>
      </c>
      <c r="D30" s="6" t="n">
        <v>46246</v>
      </c>
      <c r="E30" s="4" t="s">
        <v>564</v>
      </c>
      <c r="F30" s="4" t="n">
        <v>0</v>
      </c>
      <c r="G30" s="4" t="s">
        <v>692</v>
      </c>
      <c r="H30" s="4" t="s">
        <v>688</v>
      </c>
      <c r="I30" s="4" t="s">
        <v>693</v>
      </c>
    </row>
    <row r="31" customFormat="false" ht="27.75" hidden="false" customHeight="true" outlineLevel="0" collapsed="false">
      <c r="A31" s="4" t="s">
        <v>694</v>
      </c>
      <c r="B31" s="4" t="s">
        <v>622</v>
      </c>
      <c r="C31" s="4" t="s">
        <v>695</v>
      </c>
      <c r="D31" s="6" t="n">
        <v>46240</v>
      </c>
      <c r="E31" s="4" t="s">
        <v>638</v>
      </c>
      <c r="F31" s="4" t="n">
        <v>1</v>
      </c>
      <c r="G31" s="4" t="s">
        <v>696</v>
      </c>
      <c r="H31" s="4" t="s">
        <v>611</v>
      </c>
      <c r="I31" s="4" t="s">
        <v>697</v>
      </c>
    </row>
    <row r="32" customFormat="false" ht="27.75" hidden="false" customHeight="true" outlineLevel="0" collapsed="false">
      <c r="A32" s="4" t="s">
        <v>698</v>
      </c>
      <c r="B32" s="4" t="s">
        <v>659</v>
      </c>
      <c r="C32" s="4" t="s">
        <v>699</v>
      </c>
      <c r="D32" s="6" t="n">
        <v>46240</v>
      </c>
      <c r="E32" s="4" t="s">
        <v>700</v>
      </c>
      <c r="F32" s="4" t="n">
        <v>1</v>
      </c>
      <c r="G32" s="4" t="s">
        <v>701</v>
      </c>
      <c r="H32" s="4" t="s">
        <v>702</v>
      </c>
      <c r="I32" s="4" t="s">
        <v>703</v>
      </c>
    </row>
    <row r="33" customFormat="false" ht="27.75" hidden="false" customHeight="true" outlineLevel="0" collapsed="false">
      <c r="A33" s="4" t="s">
        <v>704</v>
      </c>
      <c r="B33" s="4" t="s">
        <v>705</v>
      </c>
      <c r="C33" s="4" t="s">
        <v>706</v>
      </c>
      <c r="D33" s="6" t="n">
        <v>46239</v>
      </c>
      <c r="E33" s="4" t="s">
        <v>569</v>
      </c>
      <c r="F33" s="4" t="n">
        <v>4</v>
      </c>
      <c r="G33" s="4" t="s">
        <v>707</v>
      </c>
      <c r="H33" s="4" t="s">
        <v>708</v>
      </c>
      <c r="I33" s="4" t="s">
        <v>709</v>
      </c>
    </row>
    <row r="34" customFormat="false" ht="27.75" hidden="false" customHeight="true" outlineLevel="0" collapsed="false">
      <c r="A34" s="4" t="s">
        <v>710</v>
      </c>
      <c r="B34" s="4" t="s">
        <v>705</v>
      </c>
      <c r="C34" s="4" t="s">
        <v>711</v>
      </c>
      <c r="D34" s="6" t="n">
        <v>46227</v>
      </c>
      <c r="E34" s="4" t="s">
        <v>569</v>
      </c>
      <c r="F34" s="4" t="n">
        <v>4</v>
      </c>
      <c r="G34" s="4" t="s">
        <v>712</v>
      </c>
      <c r="H34" s="4" t="s">
        <v>606</v>
      </c>
      <c r="I34" s="4" t="s">
        <v>713</v>
      </c>
    </row>
    <row r="35" customFormat="false" ht="27.75" hidden="false" customHeight="true" outlineLevel="0" collapsed="false">
      <c r="A35" s="4" t="s">
        <v>714</v>
      </c>
      <c r="B35" s="4" t="s">
        <v>705</v>
      </c>
      <c r="C35" s="4" t="s">
        <v>715</v>
      </c>
      <c r="D35" s="6" t="n">
        <v>46227</v>
      </c>
      <c r="E35" s="4" t="s">
        <v>716</v>
      </c>
      <c r="F35" s="4" t="n">
        <v>1</v>
      </c>
      <c r="G35" s="4" t="s">
        <v>717</v>
      </c>
      <c r="H35" s="4" t="s">
        <v>606</v>
      </c>
      <c r="I35" s="4" t="s">
        <v>718</v>
      </c>
    </row>
    <row r="36" customFormat="false" ht="27.75" hidden="false" customHeight="true" outlineLevel="0" collapsed="false">
      <c r="A36" s="4" t="s">
        <v>719</v>
      </c>
      <c r="B36" s="4" t="s">
        <v>720</v>
      </c>
      <c r="C36" s="4" t="s">
        <v>721</v>
      </c>
      <c r="D36" s="6" t="n">
        <v>46230</v>
      </c>
      <c r="E36" s="4" t="s">
        <v>558</v>
      </c>
      <c r="F36" s="4" t="n">
        <v>3</v>
      </c>
      <c r="G36" s="4" t="s">
        <v>722</v>
      </c>
      <c r="H36" s="4" t="s">
        <v>560</v>
      </c>
      <c r="I36" s="4" t="s">
        <v>723</v>
      </c>
    </row>
    <row r="37" customFormat="false" ht="27.75" hidden="false" customHeight="true" outlineLevel="0" collapsed="false">
      <c r="A37" s="4" t="s">
        <v>724</v>
      </c>
      <c r="B37" s="4" t="s">
        <v>720</v>
      </c>
      <c r="C37" s="4" t="s">
        <v>725</v>
      </c>
      <c r="D37" s="6" t="n">
        <v>46239</v>
      </c>
      <c r="E37" s="4" t="s">
        <v>569</v>
      </c>
      <c r="F37" s="4" t="n">
        <v>4</v>
      </c>
      <c r="G37" s="4" t="s">
        <v>726</v>
      </c>
      <c r="H37" s="4" t="s">
        <v>727</v>
      </c>
      <c r="I37" s="4" t="s">
        <v>728</v>
      </c>
    </row>
    <row r="38" customFormat="false" ht="27.75" hidden="false" customHeight="true" outlineLevel="0" collapsed="false">
      <c r="A38" s="4" t="s">
        <v>729</v>
      </c>
      <c r="B38" s="4" t="s">
        <v>720</v>
      </c>
      <c r="C38" s="4" t="s">
        <v>730</v>
      </c>
      <c r="D38" s="6" t="n">
        <v>46240</v>
      </c>
      <c r="E38" s="4" t="s">
        <v>569</v>
      </c>
      <c r="F38" s="4" t="n">
        <v>4</v>
      </c>
      <c r="G38" s="4" t="s">
        <v>731</v>
      </c>
      <c r="H38" s="4" t="s">
        <v>732</v>
      </c>
      <c r="I38" s="4" t="s">
        <v>733</v>
      </c>
    </row>
    <row r="39" customFormat="false" ht="27.75" hidden="false" customHeight="true" outlineLevel="0" collapsed="false">
      <c r="A39" s="4" t="s">
        <v>734</v>
      </c>
      <c r="B39" s="4" t="s">
        <v>720</v>
      </c>
      <c r="C39" s="4" t="s">
        <v>735</v>
      </c>
      <c r="D39" s="6" t="n">
        <v>46248</v>
      </c>
      <c r="E39" s="4" t="s">
        <v>736</v>
      </c>
      <c r="F39" s="4" t="n">
        <v>1</v>
      </c>
      <c r="G39" s="4" t="s">
        <v>737</v>
      </c>
      <c r="H39" s="4" t="s">
        <v>560</v>
      </c>
      <c r="I39" s="4" t="s">
        <v>738</v>
      </c>
    </row>
    <row r="40" customFormat="false" ht="27.75" hidden="false" customHeight="true" outlineLevel="0" collapsed="false">
      <c r="A40" s="4" t="s">
        <v>739</v>
      </c>
      <c r="B40" s="4" t="s">
        <v>740</v>
      </c>
      <c r="C40" s="4" t="s">
        <v>741</v>
      </c>
      <c r="D40" s="6" t="n">
        <v>46239</v>
      </c>
      <c r="E40" s="4" t="s">
        <v>564</v>
      </c>
      <c r="F40" s="4" t="n">
        <v>0</v>
      </c>
      <c r="G40" s="4" t="s">
        <v>742</v>
      </c>
      <c r="H40" s="4" t="s">
        <v>743</v>
      </c>
      <c r="I40" s="4" t="s">
        <v>744</v>
      </c>
    </row>
    <row r="41" customFormat="false" ht="27.75" hidden="false" customHeight="true" outlineLevel="0" collapsed="false">
      <c r="A41" s="4" t="s">
        <v>745</v>
      </c>
      <c r="B41" s="4" t="s">
        <v>746</v>
      </c>
      <c r="C41" s="4" t="s">
        <v>747</v>
      </c>
      <c r="D41" s="6" t="n">
        <v>46248</v>
      </c>
      <c r="E41" s="4" t="s">
        <v>748</v>
      </c>
      <c r="F41" s="4" t="n">
        <v>0</v>
      </c>
      <c r="G41" s="4" t="s">
        <v>749</v>
      </c>
      <c r="H41" s="4" t="s">
        <v>34</v>
      </c>
      <c r="I41" s="4" t="s">
        <v>750</v>
      </c>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tableParts>
    <tablePart r:id="rId1"/>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L2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10"/>
    <col collapsed="false" customWidth="true" hidden="false" outlineLevel="0" max="2" min="2" style="1" width="24"/>
    <col collapsed="false" customWidth="true" hidden="false" outlineLevel="0" max="3" min="3" style="1" width="13"/>
    <col collapsed="false" customWidth="true" hidden="false" outlineLevel="0" max="4" min="4" style="1" width="10"/>
    <col collapsed="false" customWidth="true" hidden="false" outlineLevel="0" max="5" min="5" style="1" width="68"/>
    <col collapsed="false" customWidth="true" hidden="false" outlineLevel="0" max="6" min="6" style="1" width="25"/>
    <col collapsed="false" customWidth="true" hidden="false" outlineLevel="0" max="7" min="7" style="1" width="18"/>
    <col collapsed="false" customWidth="true" hidden="false" outlineLevel="0" max="8" min="8" style="1" width="26"/>
    <col collapsed="false" customWidth="true" hidden="false" outlineLevel="0" max="9" min="9" style="1" width="18"/>
    <col collapsed="false" customWidth="true" hidden="false" outlineLevel="0" max="10" min="10" style="1" width="16"/>
    <col collapsed="false" customWidth="true" hidden="false" outlineLevel="0" max="11" min="11" style="1" width="70"/>
    <col collapsed="false" customWidth="true" hidden="false" outlineLevel="0" max="12" min="12" style="1" width="55"/>
  </cols>
  <sheetData>
    <row r="1" customFormat="false" ht="27.75" hidden="false" customHeight="true" outlineLevel="0" collapsed="false">
      <c r="A1" s="2" t="s">
        <v>751</v>
      </c>
      <c r="B1" s="2" t="s">
        <v>752</v>
      </c>
      <c r="C1" s="2" t="s">
        <v>36</v>
      </c>
      <c r="D1" s="2" t="s">
        <v>546</v>
      </c>
      <c r="E1" s="2" t="s">
        <v>753</v>
      </c>
      <c r="F1" s="2" t="s">
        <v>754</v>
      </c>
      <c r="G1" s="2" t="s">
        <v>755</v>
      </c>
      <c r="H1" s="2" t="s">
        <v>756</v>
      </c>
      <c r="I1" s="2" t="s">
        <v>551</v>
      </c>
      <c r="J1" s="2" t="s">
        <v>757</v>
      </c>
      <c r="K1" s="2" t="s">
        <v>758</v>
      </c>
      <c r="L1" s="2" t="s">
        <v>759</v>
      </c>
    </row>
    <row r="2" customFormat="false" ht="41.25" hidden="false" customHeight="true" outlineLevel="0" collapsed="false">
      <c r="A2" s="4" t="n">
        <v>16</v>
      </c>
      <c r="B2" s="4" t="s">
        <v>95</v>
      </c>
      <c r="C2" s="6" t="n">
        <v>46235</v>
      </c>
      <c r="D2" s="4" t="s">
        <v>631</v>
      </c>
      <c r="E2" s="4" t="s">
        <v>760</v>
      </c>
      <c r="F2" s="4" t="s">
        <v>67</v>
      </c>
      <c r="G2" s="4" t="n">
        <v>1</v>
      </c>
      <c r="H2" s="4" t="s">
        <v>564</v>
      </c>
      <c r="I2" s="4" t="n">
        <v>0</v>
      </c>
      <c r="J2" s="4" t="n">
        <v>1</v>
      </c>
      <c r="K2" s="4" t="s">
        <v>761</v>
      </c>
      <c r="L2" s="4" t="s">
        <v>634</v>
      </c>
    </row>
    <row r="3" customFormat="false" ht="41.25" hidden="false" customHeight="true" outlineLevel="0" collapsed="false">
      <c r="A3" s="4" t="n">
        <v>16</v>
      </c>
      <c r="B3" s="4" t="s">
        <v>95</v>
      </c>
      <c r="C3" s="6" t="n">
        <v>46235</v>
      </c>
      <c r="D3" s="4" t="s">
        <v>636</v>
      </c>
      <c r="E3" s="4" t="s">
        <v>762</v>
      </c>
      <c r="F3" s="4" t="s">
        <v>67</v>
      </c>
      <c r="G3" s="4" t="n">
        <v>1</v>
      </c>
      <c r="H3" s="4" t="s">
        <v>638</v>
      </c>
      <c r="I3" s="4" t="n">
        <v>1</v>
      </c>
      <c r="J3" s="4" t="n">
        <v>0</v>
      </c>
      <c r="K3" s="4" t="s">
        <v>763</v>
      </c>
      <c r="L3" s="4" t="s">
        <v>634</v>
      </c>
    </row>
    <row r="4" customFormat="false" ht="41.25" hidden="false" customHeight="true" outlineLevel="0" collapsed="false">
      <c r="A4" s="4" t="n">
        <v>16</v>
      </c>
      <c r="B4" s="4" t="s">
        <v>95</v>
      </c>
      <c r="C4" s="6" t="n">
        <v>46235</v>
      </c>
      <c r="D4" s="4" t="s">
        <v>641</v>
      </c>
      <c r="E4" s="4" t="s">
        <v>764</v>
      </c>
      <c r="F4" s="4" t="s">
        <v>67</v>
      </c>
      <c r="G4" s="4" t="n">
        <v>1</v>
      </c>
      <c r="H4" s="4" t="s">
        <v>585</v>
      </c>
      <c r="I4" s="4" t="n">
        <v>2</v>
      </c>
      <c r="J4" s="4" t="n">
        <v>-1</v>
      </c>
      <c r="K4" s="4" t="s">
        <v>765</v>
      </c>
      <c r="L4" s="4" t="s">
        <v>634</v>
      </c>
    </row>
    <row r="5" customFormat="false" ht="41.25" hidden="false" customHeight="true" outlineLevel="0" collapsed="false">
      <c r="A5" s="4" t="n">
        <v>16</v>
      </c>
      <c r="B5" s="4" t="s">
        <v>95</v>
      </c>
      <c r="C5" s="6" t="n">
        <v>46235</v>
      </c>
      <c r="D5" s="4" t="s">
        <v>649</v>
      </c>
      <c r="E5" s="4" t="s">
        <v>766</v>
      </c>
      <c r="F5" s="4" t="s">
        <v>767</v>
      </c>
      <c r="G5" s="4" t="n">
        <v>2</v>
      </c>
      <c r="H5" s="4" t="s">
        <v>594</v>
      </c>
      <c r="I5" s="4" t="n">
        <v>1</v>
      </c>
      <c r="J5" s="4" t="n">
        <v>1</v>
      </c>
      <c r="K5" s="4" t="s">
        <v>768</v>
      </c>
      <c r="L5" s="4" t="s">
        <v>634</v>
      </c>
    </row>
    <row r="6" customFormat="false" ht="41.25" hidden="false" customHeight="true" outlineLevel="0" collapsed="false">
      <c r="A6" s="4" t="n">
        <v>16</v>
      </c>
      <c r="B6" s="4" t="s">
        <v>95</v>
      </c>
      <c r="C6" s="6" t="n">
        <v>46235</v>
      </c>
      <c r="D6" s="4" t="s">
        <v>654</v>
      </c>
      <c r="E6" s="4" t="s">
        <v>769</v>
      </c>
      <c r="F6" s="4" t="s">
        <v>67</v>
      </c>
      <c r="G6" s="4" t="n">
        <v>1</v>
      </c>
      <c r="H6" s="4" t="s">
        <v>638</v>
      </c>
      <c r="I6" s="4" t="n">
        <v>1</v>
      </c>
      <c r="J6" s="4" t="n">
        <v>0</v>
      </c>
      <c r="K6" s="4" t="s">
        <v>770</v>
      </c>
      <c r="L6" s="4" t="s">
        <v>634</v>
      </c>
    </row>
    <row r="7" customFormat="false" ht="41.25" hidden="false" customHeight="true" outlineLevel="0" collapsed="false">
      <c r="A7" s="4" t="n">
        <v>16</v>
      </c>
      <c r="B7" s="4" t="s">
        <v>95</v>
      </c>
      <c r="C7" s="6" t="n">
        <v>46235</v>
      </c>
      <c r="D7" s="4" t="s">
        <v>675</v>
      </c>
      <c r="E7" s="4" t="s">
        <v>771</v>
      </c>
      <c r="F7" s="4" t="s">
        <v>767</v>
      </c>
      <c r="G7" s="4" t="n">
        <v>2</v>
      </c>
      <c r="H7" s="4" t="s">
        <v>558</v>
      </c>
      <c r="I7" s="4" t="n">
        <v>3</v>
      </c>
      <c r="J7" s="4" t="n">
        <v>-1</v>
      </c>
      <c r="K7" s="4" t="s">
        <v>772</v>
      </c>
      <c r="L7" s="4" t="s">
        <v>634</v>
      </c>
    </row>
    <row r="8" customFormat="false" ht="41.25" hidden="false" customHeight="true" outlineLevel="0" collapsed="false">
      <c r="A8" s="4" t="n">
        <v>16</v>
      </c>
      <c r="B8" s="4" t="s">
        <v>95</v>
      </c>
      <c r="C8" s="6" t="n">
        <v>46235</v>
      </c>
      <c r="D8" s="4" t="s">
        <v>667</v>
      </c>
      <c r="E8" s="4" t="s">
        <v>773</v>
      </c>
      <c r="F8" s="4" t="s">
        <v>160</v>
      </c>
      <c r="G8" s="4" t="n">
        <v>3</v>
      </c>
      <c r="H8" s="4" t="s">
        <v>569</v>
      </c>
      <c r="I8" s="4" t="n">
        <v>4</v>
      </c>
      <c r="J8" s="4" t="n">
        <v>-1</v>
      </c>
      <c r="K8" s="4" t="s">
        <v>774</v>
      </c>
      <c r="L8" s="4" t="s">
        <v>634</v>
      </c>
    </row>
    <row r="9" customFormat="false" ht="41.25" hidden="false" customHeight="true" outlineLevel="0" collapsed="false">
      <c r="A9" s="4" t="n">
        <v>16</v>
      </c>
      <c r="B9" s="4" t="s">
        <v>95</v>
      </c>
      <c r="C9" s="6" t="n">
        <v>46235</v>
      </c>
      <c r="D9" s="4" t="s">
        <v>671</v>
      </c>
      <c r="E9" s="4" t="s">
        <v>775</v>
      </c>
      <c r="F9" s="4" t="s">
        <v>67</v>
      </c>
      <c r="G9" s="4" t="n">
        <v>1</v>
      </c>
      <c r="H9" s="4" t="s">
        <v>638</v>
      </c>
      <c r="I9" s="4" t="n">
        <v>1</v>
      </c>
      <c r="J9" s="4" t="n">
        <v>0</v>
      </c>
      <c r="K9" s="4" t="s">
        <v>776</v>
      </c>
      <c r="L9" s="4" t="s">
        <v>634</v>
      </c>
    </row>
    <row r="10" customFormat="false" ht="41.25" hidden="false" customHeight="true" outlineLevel="0" collapsed="false">
      <c r="A10" s="4" t="n">
        <v>16</v>
      </c>
      <c r="B10" s="4" t="s">
        <v>95</v>
      </c>
      <c r="C10" s="6" t="n">
        <v>46235</v>
      </c>
      <c r="D10" s="4" t="s">
        <v>679</v>
      </c>
      <c r="E10" s="4" t="s">
        <v>777</v>
      </c>
      <c r="F10" s="4" t="s">
        <v>67</v>
      </c>
      <c r="G10" s="4" t="n">
        <v>1</v>
      </c>
      <c r="H10" s="4" t="s">
        <v>638</v>
      </c>
      <c r="I10" s="4" t="n">
        <v>1</v>
      </c>
      <c r="J10" s="4" t="n">
        <v>0</v>
      </c>
      <c r="K10" s="4" t="s">
        <v>778</v>
      </c>
      <c r="L10" s="4" t="s">
        <v>634</v>
      </c>
    </row>
    <row r="11" customFormat="false" ht="15" hidden="false" customHeight="true" outlineLevel="0" collapsed="false">
      <c r="A11" s="4" t="n">
        <v>36</v>
      </c>
      <c r="B11" s="4" t="s">
        <v>779</v>
      </c>
      <c r="C11" s="6" t="n">
        <v>46239</v>
      </c>
      <c r="D11" s="4" t="s">
        <v>572</v>
      </c>
      <c r="E11" s="4" t="s">
        <v>780</v>
      </c>
      <c r="F11" s="4" t="s">
        <v>160</v>
      </c>
      <c r="G11" s="4" t="n">
        <v>3</v>
      </c>
      <c r="H11" s="4" t="s">
        <v>569</v>
      </c>
      <c r="I11" s="4" t="n">
        <v>4</v>
      </c>
      <c r="J11" s="4" t="n">
        <v>-1</v>
      </c>
      <c r="K11" s="4" t="s">
        <v>781</v>
      </c>
      <c r="L11" s="4" t="s">
        <v>576</v>
      </c>
    </row>
    <row r="12" customFormat="false" ht="27.75" hidden="false" customHeight="true" outlineLevel="0" collapsed="false">
      <c r="A12" s="4" t="n">
        <v>36</v>
      </c>
      <c r="B12" s="4" t="s">
        <v>779</v>
      </c>
      <c r="C12" s="6" t="n">
        <v>46239</v>
      </c>
      <c r="D12" s="4" t="s">
        <v>572</v>
      </c>
      <c r="E12" s="4" t="s">
        <v>782</v>
      </c>
      <c r="F12" s="4" t="s">
        <v>160</v>
      </c>
      <c r="G12" s="4" t="n">
        <v>3</v>
      </c>
      <c r="H12" s="4" t="s">
        <v>569</v>
      </c>
      <c r="I12" s="4" t="n">
        <v>4</v>
      </c>
      <c r="J12" s="4" t="n">
        <v>-1</v>
      </c>
      <c r="K12" s="4" t="s">
        <v>783</v>
      </c>
      <c r="L12" s="4" t="s">
        <v>576</v>
      </c>
    </row>
    <row r="13" customFormat="false" ht="27.75" hidden="false" customHeight="true" outlineLevel="0" collapsed="false">
      <c r="A13" s="4" t="n">
        <v>36</v>
      </c>
      <c r="B13" s="4" t="s">
        <v>779</v>
      </c>
      <c r="C13" s="6" t="n">
        <v>46239</v>
      </c>
      <c r="D13" s="4" t="s">
        <v>588</v>
      </c>
      <c r="E13" s="4" t="s">
        <v>784</v>
      </c>
      <c r="F13" s="4" t="s">
        <v>160</v>
      </c>
      <c r="G13" s="4" t="n">
        <v>3</v>
      </c>
      <c r="H13" s="4" t="s">
        <v>558</v>
      </c>
      <c r="I13" s="4" t="n">
        <v>3</v>
      </c>
      <c r="J13" s="4" t="n">
        <v>0</v>
      </c>
      <c r="K13" s="4" t="s">
        <v>785</v>
      </c>
      <c r="L13" s="4" t="s">
        <v>576</v>
      </c>
    </row>
    <row r="14" customFormat="false" ht="15" hidden="false" customHeight="true" outlineLevel="0" collapsed="false">
      <c r="A14" s="4" t="n">
        <v>36</v>
      </c>
      <c r="B14" s="4" t="s">
        <v>779</v>
      </c>
      <c r="C14" s="6" t="n">
        <v>46239</v>
      </c>
      <c r="D14" s="4" t="s">
        <v>592</v>
      </c>
      <c r="E14" s="4" t="s">
        <v>786</v>
      </c>
      <c r="F14" s="4" t="s">
        <v>67</v>
      </c>
      <c r="G14" s="4" t="n">
        <v>1</v>
      </c>
      <c r="H14" s="4" t="s">
        <v>569</v>
      </c>
      <c r="I14" s="4" t="n">
        <v>4</v>
      </c>
      <c r="J14" s="4" t="n">
        <v>-3</v>
      </c>
      <c r="K14" s="4" t="s">
        <v>787</v>
      </c>
      <c r="L14" s="4" t="s">
        <v>576</v>
      </c>
    </row>
    <row r="15" customFormat="false" ht="27.75" hidden="false" customHeight="true" outlineLevel="0" collapsed="false">
      <c r="A15" s="4" t="n">
        <v>36</v>
      </c>
      <c r="B15" s="4" t="s">
        <v>779</v>
      </c>
      <c r="C15" s="6" t="n">
        <v>46239</v>
      </c>
      <c r="D15" s="4" t="s">
        <v>583</v>
      </c>
      <c r="E15" s="4" t="s">
        <v>788</v>
      </c>
      <c r="F15" s="4" t="s">
        <v>767</v>
      </c>
      <c r="G15" s="4" t="n">
        <v>2</v>
      </c>
      <c r="H15" s="4" t="s">
        <v>585</v>
      </c>
      <c r="I15" s="4" t="n">
        <v>2</v>
      </c>
      <c r="J15" s="4" t="n">
        <v>0</v>
      </c>
      <c r="K15" s="4" t="s">
        <v>789</v>
      </c>
      <c r="L15" s="4" t="s">
        <v>576</v>
      </c>
    </row>
    <row r="16" customFormat="false" ht="15" hidden="false" customHeight="true" outlineLevel="0" collapsed="false">
      <c r="A16" s="4" t="n">
        <v>40</v>
      </c>
      <c r="B16" s="4" t="s">
        <v>56</v>
      </c>
      <c r="C16" s="6" t="n">
        <v>46239</v>
      </c>
      <c r="D16" s="4" t="s">
        <v>621</v>
      </c>
      <c r="E16" s="4" t="s">
        <v>790</v>
      </c>
      <c r="F16" s="4" t="s">
        <v>160</v>
      </c>
      <c r="G16" s="4" t="n">
        <v>3</v>
      </c>
      <c r="H16" s="4" t="s">
        <v>569</v>
      </c>
      <c r="I16" s="4" t="n">
        <v>4</v>
      </c>
      <c r="J16" s="4" t="n">
        <v>-1</v>
      </c>
      <c r="K16" s="4" t="s">
        <v>791</v>
      </c>
      <c r="L16" s="4" t="s">
        <v>625</v>
      </c>
    </row>
    <row r="17" customFormat="false" ht="15" hidden="false" customHeight="true" outlineLevel="0" collapsed="false">
      <c r="A17" s="4" t="n">
        <v>40</v>
      </c>
      <c r="B17" s="4" t="s">
        <v>56</v>
      </c>
      <c r="C17" s="6" t="n">
        <v>46239</v>
      </c>
      <c r="D17" s="4" t="s">
        <v>627</v>
      </c>
      <c r="E17" s="4" t="s">
        <v>792</v>
      </c>
      <c r="F17" s="4" t="s">
        <v>160</v>
      </c>
      <c r="G17" s="4" t="n">
        <v>3</v>
      </c>
      <c r="H17" s="4" t="s">
        <v>569</v>
      </c>
      <c r="I17" s="4" t="n">
        <v>4</v>
      </c>
      <c r="J17" s="4" t="n">
        <v>-1</v>
      </c>
      <c r="K17" s="4" t="s">
        <v>793</v>
      </c>
      <c r="L17" s="4" t="s">
        <v>625</v>
      </c>
    </row>
    <row r="18" customFormat="false" ht="27.75" hidden="false" customHeight="true" outlineLevel="0" collapsed="false">
      <c r="A18" s="4" t="n">
        <v>61</v>
      </c>
      <c r="B18" s="4" t="s">
        <v>120</v>
      </c>
      <c r="C18" s="6" t="n">
        <v>46239</v>
      </c>
      <c r="D18" s="4" t="s">
        <v>719</v>
      </c>
      <c r="E18" s="4" t="s">
        <v>794</v>
      </c>
      <c r="F18" s="4" t="s">
        <v>160</v>
      </c>
      <c r="G18" s="4" t="n">
        <v>3</v>
      </c>
      <c r="H18" s="4" t="s">
        <v>569</v>
      </c>
      <c r="I18" s="4" t="n">
        <v>4</v>
      </c>
      <c r="J18" s="4" t="n">
        <v>-1</v>
      </c>
      <c r="K18" s="4" t="s">
        <v>795</v>
      </c>
      <c r="L18" s="4" t="s">
        <v>727</v>
      </c>
    </row>
    <row r="19" customFormat="false" ht="27.75" hidden="false" customHeight="true" outlineLevel="0" collapsed="false">
      <c r="A19" s="4" t="n">
        <v>61</v>
      </c>
      <c r="B19" s="4" t="s">
        <v>120</v>
      </c>
      <c r="C19" s="6" t="n">
        <v>46239</v>
      </c>
      <c r="D19" s="4" t="s">
        <v>724</v>
      </c>
      <c r="E19" s="4" t="s">
        <v>796</v>
      </c>
      <c r="F19" s="4" t="s">
        <v>160</v>
      </c>
      <c r="G19" s="4" t="n">
        <v>3</v>
      </c>
      <c r="H19" s="4" t="s">
        <v>569</v>
      </c>
      <c r="I19" s="4" t="n">
        <v>4</v>
      </c>
      <c r="J19" s="4" t="n">
        <v>-1</v>
      </c>
      <c r="K19" s="4" t="s">
        <v>797</v>
      </c>
      <c r="L19" s="4" t="s">
        <v>727</v>
      </c>
    </row>
    <row r="20" customFormat="false" ht="27.75" hidden="false" customHeight="true" outlineLevel="0" collapsed="false">
      <c r="A20" s="4" t="n">
        <v>62</v>
      </c>
      <c r="B20" s="4" t="s">
        <v>779</v>
      </c>
      <c r="C20" s="6" t="n">
        <v>46240</v>
      </c>
      <c r="D20" s="4" t="s">
        <v>798</v>
      </c>
      <c r="E20" s="4" t="s">
        <v>799</v>
      </c>
      <c r="F20" s="4" t="s">
        <v>160</v>
      </c>
      <c r="G20" s="4" t="n">
        <v>3</v>
      </c>
      <c r="H20" s="4" t="s">
        <v>800</v>
      </c>
      <c r="I20" s="4" t="n">
        <v>4</v>
      </c>
      <c r="J20" s="4" t="n">
        <v>-1</v>
      </c>
      <c r="K20" s="4" t="s">
        <v>801</v>
      </c>
      <c r="L20" s="4" t="s">
        <v>802</v>
      </c>
    </row>
    <row r="21" customFormat="false" ht="27.75" hidden="false" customHeight="true" outlineLevel="0" collapsed="false">
      <c r="A21" s="4" t="n">
        <v>62</v>
      </c>
      <c r="B21" s="4" t="s">
        <v>779</v>
      </c>
      <c r="C21" s="6" t="n">
        <v>46240</v>
      </c>
      <c r="D21" s="4" t="s">
        <v>803</v>
      </c>
      <c r="E21" s="4" t="s">
        <v>804</v>
      </c>
      <c r="F21" s="4" t="s">
        <v>767</v>
      </c>
      <c r="G21" s="4" t="n">
        <v>2</v>
      </c>
      <c r="H21" s="4" t="s">
        <v>638</v>
      </c>
      <c r="I21" s="4" t="n">
        <v>1</v>
      </c>
      <c r="J21" s="4" t="n">
        <v>1</v>
      </c>
      <c r="K21" s="4" t="s">
        <v>805</v>
      </c>
      <c r="L21" s="4" t="s">
        <v>802</v>
      </c>
    </row>
    <row r="22" customFormat="false" ht="27.75" hidden="false" customHeight="true" outlineLevel="0" collapsed="false">
      <c r="A22" s="4" t="n">
        <v>89</v>
      </c>
      <c r="B22" s="4" t="s">
        <v>95</v>
      </c>
      <c r="C22" s="6" t="n">
        <v>46240</v>
      </c>
      <c r="D22" s="4" t="s">
        <v>658</v>
      </c>
      <c r="E22" s="4" t="s">
        <v>806</v>
      </c>
      <c r="F22" s="4" t="s">
        <v>160</v>
      </c>
      <c r="G22" s="4" t="n">
        <v>3</v>
      </c>
      <c r="H22" s="4" t="s">
        <v>569</v>
      </c>
      <c r="I22" s="4" t="n">
        <v>4</v>
      </c>
      <c r="J22" s="4" t="n">
        <v>-1</v>
      </c>
      <c r="K22" s="4" t="s">
        <v>807</v>
      </c>
      <c r="L22" s="4" t="s">
        <v>611</v>
      </c>
    </row>
    <row r="23" customFormat="false" ht="27.75" hidden="false" customHeight="true" outlineLevel="0" collapsed="false">
      <c r="A23" s="4" t="n">
        <v>89</v>
      </c>
      <c r="B23" s="4" t="s">
        <v>95</v>
      </c>
      <c r="C23" s="6" t="n">
        <v>46240</v>
      </c>
      <c r="D23" s="4" t="s">
        <v>663</v>
      </c>
      <c r="E23" s="4" t="s">
        <v>808</v>
      </c>
      <c r="F23" s="4" t="s">
        <v>67</v>
      </c>
      <c r="G23" s="4" t="n">
        <v>1</v>
      </c>
      <c r="H23" s="4" t="s">
        <v>809</v>
      </c>
      <c r="I23" s="4" t="n">
        <v>4</v>
      </c>
      <c r="J23" s="4" t="n">
        <v>-3</v>
      </c>
      <c r="K23" s="4" t="s">
        <v>810</v>
      </c>
      <c r="L23" s="4" t="s">
        <v>611</v>
      </c>
    </row>
    <row r="24" customFormat="false" ht="27.75" hidden="false" customHeight="true" outlineLevel="0" collapsed="false">
      <c r="A24" s="4" t="n">
        <v>90</v>
      </c>
      <c r="B24" s="4" t="s">
        <v>95</v>
      </c>
      <c r="C24" s="6" t="n">
        <v>46240</v>
      </c>
      <c r="D24" s="4" t="s">
        <v>694</v>
      </c>
      <c r="E24" s="4" t="s">
        <v>811</v>
      </c>
      <c r="F24" s="4" t="s">
        <v>67</v>
      </c>
      <c r="G24" s="4" t="n">
        <v>1</v>
      </c>
      <c r="H24" s="4" t="s">
        <v>809</v>
      </c>
      <c r="I24" s="4" t="n">
        <v>4</v>
      </c>
      <c r="J24" s="4" t="n">
        <v>-3</v>
      </c>
      <c r="K24" s="4" t="s">
        <v>812</v>
      </c>
      <c r="L24" s="4" t="s">
        <v>611</v>
      </c>
    </row>
    <row r="25" customFormat="false" ht="27.75" hidden="false" customHeight="true" outlineLevel="0" collapsed="false">
      <c r="A25" s="4" t="n">
        <v>101</v>
      </c>
      <c r="B25" s="4" t="s">
        <v>120</v>
      </c>
      <c r="C25" s="6" t="n">
        <v>46240</v>
      </c>
      <c r="D25" s="4" t="s">
        <v>729</v>
      </c>
      <c r="E25" s="4" t="s">
        <v>813</v>
      </c>
      <c r="F25" s="4" t="s">
        <v>160</v>
      </c>
      <c r="G25" s="4" t="n">
        <v>3</v>
      </c>
      <c r="H25" s="4" t="s">
        <v>569</v>
      </c>
      <c r="I25" s="4" t="n">
        <v>4</v>
      </c>
      <c r="J25" s="4" t="n">
        <v>-1</v>
      </c>
      <c r="K25" s="4" t="s">
        <v>814</v>
      </c>
      <c r="L25" s="4" t="s">
        <v>732</v>
      </c>
    </row>
    <row r="26" customFormat="false" ht="27.75" hidden="false" customHeight="true" outlineLevel="0" collapsed="false">
      <c r="A26" s="4" t="n">
        <v>205</v>
      </c>
      <c r="B26" s="4" t="s">
        <v>95</v>
      </c>
      <c r="C26" s="6" t="n">
        <v>46246</v>
      </c>
      <c r="D26" s="4" t="s">
        <v>683</v>
      </c>
      <c r="E26" s="4" t="s">
        <v>815</v>
      </c>
      <c r="F26" s="4" t="s">
        <v>160</v>
      </c>
      <c r="G26" s="4" t="n">
        <v>3</v>
      </c>
      <c r="H26" s="4" t="s">
        <v>816</v>
      </c>
      <c r="I26" s="4" t="n">
        <v>4</v>
      </c>
      <c r="J26" s="4" t="n">
        <v>-1</v>
      </c>
      <c r="K26" s="4" t="s">
        <v>817</v>
      </c>
      <c r="L26" s="4" t="s">
        <v>688</v>
      </c>
    </row>
    <row r="27" customFormat="false" ht="27.75" hidden="false" customHeight="true" outlineLevel="0" collapsed="false">
      <c r="A27" s="4" t="n">
        <v>205</v>
      </c>
      <c r="B27" s="4" t="s">
        <v>95</v>
      </c>
      <c r="C27" s="6" t="n">
        <v>46246</v>
      </c>
      <c r="D27" s="4" t="s">
        <v>683</v>
      </c>
      <c r="E27" s="4" t="s">
        <v>818</v>
      </c>
      <c r="F27" s="4" t="s">
        <v>160</v>
      </c>
      <c r="G27" s="4" t="n">
        <v>3</v>
      </c>
      <c r="H27" s="4" t="s">
        <v>816</v>
      </c>
      <c r="I27" s="4" t="n">
        <v>4</v>
      </c>
      <c r="J27" s="4" t="n">
        <v>-1</v>
      </c>
      <c r="K27" s="4" t="s">
        <v>819</v>
      </c>
      <c r="L27" s="4" t="s">
        <v>688</v>
      </c>
    </row>
    <row r="28" customFormat="false" ht="27.75" hidden="false" customHeight="true" outlineLevel="0" collapsed="false">
      <c r="A28" s="4" t="n">
        <v>205</v>
      </c>
      <c r="B28" s="4" t="s">
        <v>95</v>
      </c>
      <c r="C28" s="6" t="n">
        <v>46246</v>
      </c>
      <c r="D28" s="4" t="s">
        <v>683</v>
      </c>
      <c r="E28" s="4" t="s">
        <v>820</v>
      </c>
      <c r="F28" s="4" t="s">
        <v>160</v>
      </c>
      <c r="G28" s="4" t="n">
        <v>3</v>
      </c>
      <c r="H28" s="4" t="s">
        <v>816</v>
      </c>
      <c r="I28" s="4" t="n">
        <v>4</v>
      </c>
      <c r="J28" s="4" t="n">
        <v>-1</v>
      </c>
      <c r="K28" s="4" t="s">
        <v>821</v>
      </c>
      <c r="L28" s="4" t="s">
        <v>688</v>
      </c>
    </row>
    <row r="29" customFormat="false" ht="27.75" hidden="false" customHeight="true" outlineLevel="0" collapsed="false">
      <c r="A29" s="4" t="n">
        <v>205</v>
      </c>
      <c r="B29" s="4" t="s">
        <v>95</v>
      </c>
      <c r="C29" s="6" t="n">
        <v>46246</v>
      </c>
      <c r="D29" s="4" t="s">
        <v>690</v>
      </c>
      <c r="E29" s="4" t="s">
        <v>822</v>
      </c>
      <c r="F29" s="4" t="s">
        <v>767</v>
      </c>
      <c r="G29" s="4" t="n">
        <v>2</v>
      </c>
      <c r="H29" s="4" t="s">
        <v>569</v>
      </c>
      <c r="I29" s="4" t="n">
        <v>4</v>
      </c>
      <c r="J29" s="4" t="n">
        <v>-2</v>
      </c>
      <c r="K29" s="4" t="s">
        <v>823</v>
      </c>
      <c r="L29" s="4" t="s">
        <v>688</v>
      </c>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tableParts>
    <tablePart r:id="rId1"/>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1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28"/>
    <col collapsed="false" customWidth="true" hidden="false" outlineLevel="0" max="2" min="2" style="1" width="45"/>
    <col collapsed="false" customWidth="true" hidden="false" outlineLevel="0" max="3" min="3" style="1" width="13"/>
    <col collapsed="false" customWidth="true" hidden="false" outlineLevel="0" max="4" min="4" style="1" width="62"/>
    <col collapsed="false" customWidth="true" hidden="false" outlineLevel="0" max="5" min="5" style="1" width="75"/>
  </cols>
  <sheetData>
    <row r="1" customFormat="false" ht="15" hidden="false" customHeight="true" outlineLevel="0" collapsed="false">
      <c r="A1" s="2" t="s">
        <v>824</v>
      </c>
      <c r="B1" s="2" t="s">
        <v>825</v>
      </c>
      <c r="C1" s="2" t="s">
        <v>36</v>
      </c>
      <c r="D1" s="2" t="s">
        <v>826</v>
      </c>
      <c r="E1" s="2" t="s">
        <v>827</v>
      </c>
    </row>
    <row r="2" customFormat="false" ht="15" hidden="false" customHeight="true" outlineLevel="0" collapsed="false">
      <c r="A2" s="4" t="s">
        <v>828</v>
      </c>
      <c r="B2" s="4" t="s">
        <v>829</v>
      </c>
      <c r="C2" s="6" t="n">
        <v>46251</v>
      </c>
      <c r="D2" s="4" t="s">
        <v>34</v>
      </c>
      <c r="E2" s="4" t="s">
        <v>830</v>
      </c>
    </row>
    <row r="3" customFormat="false" ht="15" hidden="false" customHeight="true" outlineLevel="0" collapsed="false">
      <c r="A3" s="4" t="s">
        <v>831</v>
      </c>
      <c r="B3" s="4" t="s">
        <v>832</v>
      </c>
      <c r="C3" s="6" t="n">
        <v>44980</v>
      </c>
      <c r="D3" s="4" t="s">
        <v>606</v>
      </c>
      <c r="E3" s="4" t="s">
        <v>833</v>
      </c>
    </row>
    <row r="4" customFormat="false" ht="15" hidden="false" customHeight="true" outlineLevel="0" collapsed="false">
      <c r="A4" s="4" t="s">
        <v>834</v>
      </c>
      <c r="B4" s="4" t="s">
        <v>835</v>
      </c>
      <c r="C4" s="6" t="n">
        <v>46239</v>
      </c>
      <c r="D4" s="4" t="s">
        <v>708</v>
      </c>
      <c r="E4" s="4" t="s">
        <v>836</v>
      </c>
    </row>
    <row r="5" customFormat="false" ht="15" hidden="false" customHeight="true" outlineLevel="0" collapsed="false">
      <c r="A5" s="4" t="s">
        <v>837</v>
      </c>
      <c r="B5" s="4" t="s">
        <v>838</v>
      </c>
      <c r="C5" s="6" t="n">
        <v>46224</v>
      </c>
      <c r="D5" s="4" t="s">
        <v>839</v>
      </c>
      <c r="E5" s="4" t="s">
        <v>840</v>
      </c>
    </row>
    <row r="6" customFormat="false" ht="27.75" hidden="false" customHeight="true" outlineLevel="0" collapsed="false">
      <c r="A6" s="4" t="s">
        <v>841</v>
      </c>
      <c r="B6" s="4" t="s">
        <v>842</v>
      </c>
      <c r="C6" s="6" t="n">
        <v>46230</v>
      </c>
      <c r="D6" s="4" t="s">
        <v>560</v>
      </c>
      <c r="E6" s="4" t="s">
        <v>843</v>
      </c>
    </row>
    <row r="7" customFormat="false" ht="27.75" hidden="false" customHeight="true" outlineLevel="0" collapsed="false">
      <c r="A7" s="4" t="s">
        <v>120</v>
      </c>
      <c r="B7" s="4" t="s">
        <v>844</v>
      </c>
      <c r="C7" s="6" t="n">
        <v>46239</v>
      </c>
      <c r="D7" s="4" t="s">
        <v>727</v>
      </c>
      <c r="E7" s="4" t="s">
        <v>845</v>
      </c>
    </row>
    <row r="8" customFormat="false" ht="27.75" hidden="false" customHeight="true" outlineLevel="0" collapsed="false">
      <c r="A8" s="4" t="s">
        <v>120</v>
      </c>
      <c r="B8" s="4" t="s">
        <v>846</v>
      </c>
      <c r="C8" s="6" t="n">
        <v>46240</v>
      </c>
      <c r="D8" s="4" t="s">
        <v>732</v>
      </c>
      <c r="E8" s="4" t="s">
        <v>847</v>
      </c>
    </row>
    <row r="9" customFormat="false" ht="41.25" hidden="false" customHeight="true" outlineLevel="0" collapsed="false">
      <c r="A9" s="4" t="s">
        <v>95</v>
      </c>
      <c r="B9" s="4" t="s">
        <v>848</v>
      </c>
      <c r="C9" s="6" t="n">
        <v>46235</v>
      </c>
      <c r="D9" s="4" t="s">
        <v>634</v>
      </c>
      <c r="E9" s="4" t="s">
        <v>849</v>
      </c>
    </row>
    <row r="10" customFormat="false" ht="27.75" hidden="false" customHeight="true" outlineLevel="0" collapsed="false">
      <c r="A10" s="4" t="s">
        <v>95</v>
      </c>
      <c r="B10" s="4" t="s">
        <v>850</v>
      </c>
      <c r="C10" s="6" t="n">
        <v>46240</v>
      </c>
      <c r="D10" s="4" t="s">
        <v>611</v>
      </c>
      <c r="E10" s="4" t="s">
        <v>851</v>
      </c>
    </row>
    <row r="11" customFormat="false" ht="27.75" hidden="false" customHeight="true" outlineLevel="0" collapsed="false">
      <c r="A11" s="4" t="s">
        <v>95</v>
      </c>
      <c r="B11" s="4" t="s">
        <v>852</v>
      </c>
      <c r="C11" s="6" t="n">
        <v>46246</v>
      </c>
      <c r="D11" s="4" t="s">
        <v>688</v>
      </c>
      <c r="E11" s="4" t="s">
        <v>853</v>
      </c>
    </row>
    <row r="12" customFormat="false" ht="15" hidden="false" customHeight="true" outlineLevel="0" collapsed="false">
      <c r="A12" s="4" t="s">
        <v>779</v>
      </c>
      <c r="B12" s="4" t="s">
        <v>854</v>
      </c>
      <c r="C12" s="6" t="n">
        <v>46239</v>
      </c>
      <c r="D12" s="4" t="s">
        <v>576</v>
      </c>
      <c r="E12" s="4" t="s">
        <v>855</v>
      </c>
    </row>
    <row r="13" customFormat="false" ht="15" hidden="false" customHeight="true" outlineLevel="0" collapsed="false">
      <c r="A13" s="4" t="s">
        <v>56</v>
      </c>
      <c r="B13" s="4" t="s">
        <v>856</v>
      </c>
      <c r="C13" s="6" t="n">
        <v>46239</v>
      </c>
      <c r="D13" s="4" t="s">
        <v>625</v>
      </c>
      <c r="E13" s="4" t="s">
        <v>857</v>
      </c>
    </row>
    <row r="14" customFormat="false" ht="41.25" hidden="false" customHeight="true" outlineLevel="0" collapsed="false">
      <c r="A14" s="4" t="s">
        <v>858</v>
      </c>
      <c r="B14" s="4" t="s">
        <v>859</v>
      </c>
      <c r="C14" s="6" t="n">
        <v>46238</v>
      </c>
      <c r="D14" s="4" t="s">
        <v>601</v>
      </c>
      <c r="E14" s="4" t="s">
        <v>860</v>
      </c>
    </row>
    <row r="15" customFormat="false" ht="27.75" hidden="false" customHeight="true" outlineLevel="0" collapsed="false">
      <c r="A15" s="4" t="s">
        <v>861</v>
      </c>
      <c r="B15" s="4" t="s">
        <v>862</v>
      </c>
      <c r="C15" s="6" t="n">
        <v>46239</v>
      </c>
      <c r="D15" s="4" t="s">
        <v>743</v>
      </c>
      <c r="E15" s="4" t="s">
        <v>863</v>
      </c>
    </row>
    <row r="16" customFormat="false" ht="27.75" hidden="false" customHeight="true" outlineLevel="0" collapsed="false">
      <c r="A16" s="4" t="s">
        <v>864</v>
      </c>
      <c r="B16" s="4" t="s">
        <v>865</v>
      </c>
      <c r="C16" s="6" t="n">
        <v>45426</v>
      </c>
      <c r="D16" s="4" t="s">
        <v>581</v>
      </c>
      <c r="E16" s="4" t="s">
        <v>866</v>
      </c>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tableParts>
    <tablePart r:id="rId1"/>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3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42"/>
    <col collapsed="false" customWidth="true" hidden="false" outlineLevel="0" max="2" min="2" style="1" width="15"/>
    <col collapsed="false" customWidth="true" hidden="false" outlineLevel="0" max="4" min="4" style="1" width="32"/>
    <col collapsed="false" customWidth="true" hidden="false" outlineLevel="0" max="5" min="5" style="1" width="12"/>
  </cols>
  <sheetData>
    <row r="1" customFormat="false" ht="15" hidden="false" customHeight="true" outlineLevel="0" collapsed="false">
      <c r="A1" s="2" t="s">
        <v>516</v>
      </c>
      <c r="B1" s="2" t="s">
        <v>517</v>
      </c>
      <c r="C1" s="4"/>
      <c r="D1" s="2" t="s">
        <v>37</v>
      </c>
      <c r="E1" s="2" t="s">
        <v>517</v>
      </c>
    </row>
    <row r="2" customFormat="false" ht="15" hidden="false" customHeight="true" outlineLevel="0" collapsed="false">
      <c r="A2" s="4" t="s">
        <v>867</v>
      </c>
      <c r="B2" s="4" t="n">
        <f aca="false">COUNTA(Corpus_249!A2:A250)</f>
        <v>249</v>
      </c>
      <c r="C2" s="4"/>
      <c r="D2" s="4" t="s">
        <v>47</v>
      </c>
      <c r="E2" s="4" t="n">
        <f aca="false">COUNTIF(Corpus_249!C2:C250,"The Times / Sunday Times")</f>
        <v>44</v>
      </c>
    </row>
    <row r="3" customFormat="false" ht="15" hidden="false" customHeight="true" outlineLevel="0" collapsed="false">
      <c r="A3" s="4" t="s">
        <v>868</v>
      </c>
      <c r="B3" s="4" t="n">
        <f aca="false">COUNTIF(Corpus_249!L2:L250,"Yes")</f>
        <v>229</v>
      </c>
      <c r="C3" s="4"/>
      <c r="D3" s="4" t="s">
        <v>56</v>
      </c>
      <c r="E3" s="4" t="n">
        <f aca="false">COUNTIF(Corpus_249!C2:C250,"The Telegraph")</f>
        <v>43</v>
      </c>
    </row>
    <row r="4" customFormat="false" ht="15" hidden="false" customHeight="true" outlineLevel="0" collapsed="false">
      <c r="A4" s="4" t="s">
        <v>869</v>
      </c>
      <c r="B4" s="4" t="n">
        <f aca="false">COUNTIF(Corpus_249!F2:F250,"before")</f>
        <v>34</v>
      </c>
      <c r="C4" s="4"/>
      <c r="D4" s="4" t="s">
        <v>60</v>
      </c>
      <c r="E4" s="4" t="n">
        <f aca="false">COUNTIF(Corpus_249!C2:C250,"Daily Mail / MailOnline")</f>
        <v>38</v>
      </c>
    </row>
    <row r="5" customFormat="false" ht="15" hidden="false" customHeight="true" outlineLevel="0" collapsed="false">
      <c r="A5" s="4" t="s">
        <v>870</v>
      </c>
      <c r="B5" s="4" t="n">
        <f aca="false">COUNTIF(Corpus_249!F2:F250,"his last day")</f>
        <v>7</v>
      </c>
      <c r="C5" s="4"/>
      <c r="D5" s="4" t="s">
        <v>64</v>
      </c>
      <c r="E5" s="4" t="n">
        <f aca="false">COUNTIF(Corpus_249!C2:C250,"GB News")</f>
        <v>9</v>
      </c>
    </row>
    <row r="6" customFormat="false" ht="15" hidden="false" customHeight="true" outlineLevel="0" collapsed="false">
      <c r="A6" s="4" t="s">
        <v>871</v>
      </c>
      <c r="B6" s="4" t="n">
        <f aca="false">COUNTIF(Corpus_249!F2:F250,"final 9 days")</f>
        <v>188</v>
      </c>
      <c r="C6" s="4"/>
      <c r="D6" s="4" t="s">
        <v>74</v>
      </c>
      <c r="E6" s="4" t="n">
        <f aca="false">COUNTIF(Corpus_249!C2:C250,"The Spectator")</f>
        <v>21</v>
      </c>
    </row>
    <row r="7" customFormat="false" ht="15" hidden="false" customHeight="true" outlineLevel="0" collapsed="false">
      <c r="A7" s="4" t="s">
        <v>872</v>
      </c>
      <c r="B7" s="4" t="n">
        <f aca="false">COUNTIF(Corpus_249!F2:F250,"after he was found")</f>
        <v>20</v>
      </c>
      <c r="C7" s="4"/>
      <c r="D7" s="4" t="s">
        <v>92</v>
      </c>
      <c r="E7" s="4" t="n">
        <f aca="false">COUNTIF(Corpus_249!C2:C250,"The Independent")</f>
        <v>24</v>
      </c>
    </row>
    <row r="8" customFormat="false" ht="15" hidden="false" customHeight="true" outlineLevel="0" collapsed="false">
      <c r="A8" s="4" t="s">
        <v>873</v>
      </c>
      <c r="B8" s="4" t="n">
        <f aca="false">COUNTIF(Corpus_249!J2:J250,"Source-verified pilot")</f>
        <v>9</v>
      </c>
      <c r="C8" s="4"/>
      <c r="D8" s="4" t="s">
        <v>95</v>
      </c>
      <c r="E8" s="4" t="n">
        <f aca="false">COUNTIF(Corpus_249!C2:C250,"The Guardian")</f>
        <v>19</v>
      </c>
    </row>
    <row r="9" customFormat="false" ht="15" hidden="false" customHeight="true" outlineLevel="0" collapsed="false">
      <c r="A9" s="4" t="s">
        <v>874</v>
      </c>
      <c r="B9" s="4" t="n">
        <f aca="false">COUNTA(Full_Text_Pilot!A2:A29)</f>
        <v>28</v>
      </c>
      <c r="C9" s="4"/>
      <c r="D9" s="4" t="s">
        <v>99</v>
      </c>
      <c r="E9" s="4" t="n">
        <f aca="false">COUNTIF(Corpus_249!C2:C250,"BBC News")</f>
        <v>10</v>
      </c>
    </row>
    <row r="10" customFormat="false" ht="15" hidden="false" customHeight="true" outlineLevel="0" collapsed="false">
      <c r="A10" s="4" t="s">
        <v>875</v>
      </c>
      <c r="B10" s="4" t="n">
        <f aca="false">COUNTA(Claim_Ledger!A2:A41)</f>
        <v>40</v>
      </c>
      <c r="C10" s="4"/>
      <c r="D10" s="4" t="s">
        <v>120</v>
      </c>
      <c r="E10" s="4" t="n">
        <f aca="false">COUNTIF(Corpus_249!C2:C250,"Times Higher Education")</f>
        <v>10</v>
      </c>
    </row>
    <row r="11" customFormat="false" ht="15" hidden="false" customHeight="true" outlineLevel="0" collapsed="false">
      <c r="A11" s="4"/>
      <c r="B11" s="4"/>
      <c r="C11" s="4"/>
      <c r="D11" s="4" t="s">
        <v>161</v>
      </c>
      <c r="E11" s="4" t="n">
        <f aca="false">COUNTIF(Corpus_249!C2:C250,"The Sun")</f>
        <v>9</v>
      </c>
    </row>
    <row r="12" customFormat="false" ht="15" hidden="false" customHeight="true" outlineLevel="0" collapsed="false">
      <c r="A12" s="4"/>
      <c r="B12" s="4"/>
      <c r="C12" s="4"/>
      <c r="D12" s="4" t="s">
        <v>173</v>
      </c>
      <c r="E12" s="4" t="n">
        <f aca="false">COUNTIF(Corpus_249!C2:C250,"Daily Express")</f>
        <v>12</v>
      </c>
    </row>
    <row r="13" customFormat="false" ht="15" hidden="false" customHeight="true" outlineLevel="0" collapsed="false">
      <c r="A13" s="4"/>
      <c r="B13" s="4"/>
      <c r="C13" s="4"/>
      <c r="D13" s="4" t="s">
        <v>248</v>
      </c>
      <c r="E13" s="4" t="n">
        <f aca="false">COUNTIF(Corpus_249!C2:C250,"Metro")</f>
        <v>3</v>
      </c>
    </row>
    <row r="14" customFormat="false" ht="15" hidden="false" customHeight="true" outlineLevel="0" collapsed="false">
      <c r="A14" s="4"/>
      <c r="B14" s="4"/>
      <c r="C14" s="4"/>
      <c r="D14" s="4" t="s">
        <v>255</v>
      </c>
      <c r="E14" s="4" t="n">
        <f aca="false">COUNTIF(Corpus_249!C2:C250,"Sky News")</f>
        <v>4</v>
      </c>
    </row>
    <row r="15" customFormat="false" ht="15" hidden="false" customHeight="true" outlineLevel="0" collapsed="false">
      <c r="A15" s="4"/>
      <c r="B15" s="4"/>
      <c r="C15" s="4"/>
      <c r="D15" s="4" t="s">
        <v>396</v>
      </c>
      <c r="E15" s="4" t="n">
        <f aca="false">COUNTIF(Corpus_249!C2:C250,"Daily Mirror")</f>
        <v>2</v>
      </c>
    </row>
    <row r="16" customFormat="false" ht="15" hidden="false" customHeight="true" outlineLevel="0" collapsed="false">
      <c r="A16" s="4"/>
      <c r="B16" s="4"/>
      <c r="C16" s="4"/>
      <c r="D16" s="4" t="s">
        <v>502</v>
      </c>
      <c r="E16" s="4" t="n">
        <f aca="false">COUNTIF(Corpus_249!C2:C250,"Daily Star")</f>
        <v>1</v>
      </c>
    </row>
    <row r="17" customFormat="false" ht="15" hidden="false" customHeight="true" outlineLevel="0" collapsed="false">
      <c r="A17" s="4"/>
      <c r="B17" s="4"/>
      <c r="C17" s="4"/>
      <c r="D17" s="4"/>
      <c r="E17" s="4"/>
    </row>
    <row r="18" customFormat="false" ht="15" hidden="false" customHeight="true" outlineLevel="0" collapsed="false">
      <c r="A18" s="4"/>
      <c r="B18" s="4"/>
      <c r="C18" s="4"/>
      <c r="D18" s="4"/>
      <c r="E18" s="4"/>
    </row>
    <row r="19" customFormat="false" ht="15" hidden="false" customHeight="true" outlineLevel="0" collapsed="false">
      <c r="A19" s="4"/>
      <c r="B19" s="4"/>
      <c r="C19" s="4"/>
      <c r="D19" s="4"/>
      <c r="E19" s="4"/>
    </row>
    <row r="20" customFormat="false" ht="15" hidden="false" customHeight="true" outlineLevel="0" collapsed="false">
      <c r="A20" s="4"/>
      <c r="B20" s="4"/>
      <c r="C20" s="4"/>
      <c r="D20" s="4"/>
      <c r="E20" s="4"/>
    </row>
    <row r="21" customFormat="false" ht="15" hidden="false" customHeight="true" outlineLevel="0" collapsed="false">
      <c r="A21" s="4"/>
      <c r="B21" s="4"/>
      <c r="C21" s="4"/>
      <c r="D21" s="4"/>
      <c r="E21" s="4"/>
    </row>
    <row r="22" customFormat="false" ht="15" hidden="false" customHeight="true" outlineLevel="0" collapsed="false">
      <c r="A22" s="4"/>
      <c r="B22" s="4"/>
      <c r="C22" s="4"/>
      <c r="D22" s="4"/>
      <c r="E22" s="4"/>
    </row>
    <row r="23" customFormat="false" ht="15" hidden="false" customHeight="true" outlineLevel="0" collapsed="false">
      <c r="A23" s="4"/>
      <c r="B23" s="4"/>
      <c r="C23" s="4"/>
      <c r="D23" s="4"/>
      <c r="E23" s="4"/>
    </row>
    <row r="24" customFormat="false" ht="15" hidden="false" customHeight="true" outlineLevel="0" collapsed="false">
      <c r="A24" s="4"/>
      <c r="B24" s="4"/>
      <c r="C24" s="4"/>
      <c r="D24" s="4"/>
      <c r="E24" s="4"/>
    </row>
    <row r="25" customFormat="false" ht="15" hidden="false" customHeight="true" outlineLevel="0" collapsed="false">
      <c r="A25" s="4"/>
      <c r="B25" s="4"/>
      <c r="C25" s="4"/>
      <c r="D25" s="4"/>
      <c r="E25" s="4"/>
    </row>
    <row r="26" customFormat="false" ht="15" hidden="false" customHeight="true" outlineLevel="0" collapsed="false">
      <c r="A26" s="4"/>
      <c r="B26" s="4"/>
      <c r="C26" s="4"/>
      <c r="D26" s="4"/>
      <c r="E26" s="4"/>
    </row>
    <row r="27" customFormat="false" ht="15" hidden="false" customHeight="true" outlineLevel="0" collapsed="false">
      <c r="A27" s="4"/>
      <c r="B27" s="4"/>
      <c r="C27" s="4"/>
      <c r="D27" s="4"/>
      <c r="E27" s="4"/>
    </row>
    <row r="28" customFormat="false" ht="15" hidden="false" customHeight="true" outlineLevel="0" collapsed="false">
      <c r="A28" s="4"/>
      <c r="B28" s="4"/>
      <c r="C28" s="4"/>
      <c r="D28" s="4"/>
      <c r="E28" s="4"/>
    </row>
    <row r="29" customFormat="false" ht="15" hidden="false" customHeight="true" outlineLevel="0" collapsed="false">
      <c r="A29" s="4"/>
      <c r="B29" s="4"/>
      <c r="C29" s="4"/>
      <c r="D29" s="4"/>
      <c r="E29" s="4"/>
    </row>
    <row r="30" customFormat="false" ht="15" hidden="false" customHeight="true" outlineLevel="0" collapsed="false">
      <c r="A30" s="4"/>
      <c r="B30" s="4"/>
      <c r="C30" s="4"/>
      <c r="D30" s="4"/>
      <c r="E30" s="4"/>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2026-08-20T00:41:25Z</dcterms:created>
  <dc:creator>openpyxl</dc:creator>
  <dc:description/>
  <dc:language>en-US</dc:language>
  <cp:lastModifiedBy/>
  <dcterms:modified xsi:type="dcterms:W3CDTF">2026-08-20T00:41:46Z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